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IND_130I\HAT\Fonds communs\WEB\Fonds2021-S1.xlsx 2021-09-23 13-19-38\"/>
    </mc:Choice>
  </mc:AlternateContent>
  <bookViews>
    <workbookView xWindow="0" yWindow="0" windowWidth="24000" windowHeight="9735"/>
  </bookViews>
  <sheets>
    <sheet name="fonds_communs" sheetId="2" r:id="rId1"/>
  </sheets>
  <externalReferences>
    <externalReference r:id="rId2"/>
  </externalReferenc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2" l="1"/>
  <c r="G5" i="2"/>
  <c r="K5" i="2"/>
  <c r="C7" i="2"/>
  <c r="E7" i="2"/>
  <c r="G7" i="2"/>
  <c r="I7" i="2"/>
  <c r="K7" i="2"/>
  <c r="C8" i="2"/>
  <c r="E8" i="2"/>
  <c r="G8" i="2"/>
  <c r="I8" i="2"/>
  <c r="K8" i="2"/>
  <c r="C10" i="2"/>
  <c r="E10" i="2"/>
  <c r="G10" i="2"/>
  <c r="I10" i="2"/>
  <c r="K10" i="2"/>
  <c r="C11" i="2"/>
  <c r="E11" i="2"/>
  <c r="G11" i="2"/>
  <c r="I11" i="2"/>
  <c r="K11" i="2"/>
  <c r="C13" i="2"/>
  <c r="E13" i="2"/>
  <c r="G13" i="2"/>
  <c r="I13" i="2"/>
  <c r="K13" i="2"/>
  <c r="C14" i="2"/>
  <c r="E14" i="2"/>
  <c r="G14" i="2"/>
  <c r="I14" i="2"/>
  <c r="K14" i="2"/>
  <c r="C16" i="2"/>
  <c r="E16" i="2"/>
  <c r="G16" i="2"/>
  <c r="I16" i="2"/>
  <c r="K16" i="2"/>
  <c r="C17" i="2"/>
  <c r="E17" i="2"/>
  <c r="G17" i="2"/>
  <c r="K17" i="2"/>
  <c r="C19" i="2"/>
  <c r="E19" i="2"/>
</calcChain>
</file>

<file path=xl/sharedStrings.xml><?xml version="1.0" encoding="utf-8"?>
<sst xmlns="http://schemas.openxmlformats.org/spreadsheetml/2006/main" count="28" uniqueCount="16">
  <si>
    <r>
      <t xml:space="preserve">Sources : Institut de la statistique du Québec, </t>
    </r>
    <r>
      <rPr>
        <i/>
        <sz val="8"/>
        <rFont val="Arial"/>
        <family val="2"/>
      </rPr>
      <t>Enquête sur l'activité des fonds communs de placement au Québec</t>
    </r>
    <r>
      <rPr>
        <sz val="8"/>
        <rFont val="Arial"/>
        <family val="2"/>
      </rPr>
      <t xml:space="preserve">. Institut des fonds d'investissement du Canada, </t>
    </r>
    <r>
      <rPr>
        <i/>
        <sz val="8"/>
        <rFont val="Arial"/>
        <family val="2"/>
      </rPr>
      <t>IFIC Industry Overview</t>
    </r>
    <r>
      <rPr>
        <sz val="8"/>
        <rFont val="Arial"/>
        <family val="2"/>
      </rPr>
      <t>, juin 2021.</t>
    </r>
  </si>
  <si>
    <t xml:space="preserve">1. Depuis le début de l'année 2021, les données provenant de l'Institut des fonds d'investissement du Canada ne sont plus séparées entre les fonds communs et les fonds de fonds, les données ne sont donc plus comparables.
</t>
  </si>
  <si>
    <t>..</t>
  </si>
  <si>
    <t>r</t>
  </si>
  <si>
    <t>%</t>
  </si>
  <si>
    <t xml:space="preserve">          </t>
  </si>
  <si>
    <t>∆%</t>
  </si>
  <si>
    <t xml:space="preserve">               </t>
  </si>
  <si>
    <t>G$</t>
  </si>
  <si>
    <t xml:space="preserve">                              </t>
  </si>
  <si>
    <t>Québec/Canada</t>
  </si>
  <si>
    <t>Canada</t>
  </si>
  <si>
    <t>Québec</t>
  </si>
  <si>
    <t>Semestre</t>
  </si>
  <si>
    <t>Année</t>
  </si>
  <si>
    <r>
      <t>Actif détenu dans les fonds communs de placement et taux de croissance semestriel, Québec et Canada</t>
    </r>
    <r>
      <rPr>
        <b/>
        <vertAlign val="superscript"/>
        <sz val="8"/>
        <rFont val="Arial"/>
        <family val="2"/>
      </rPr>
      <t>1</t>
    </r>
    <r>
      <rPr>
        <b/>
        <sz val="8"/>
        <rFont val="Arial"/>
        <family val="2"/>
      </rPr>
      <t>, 2</t>
    </r>
    <r>
      <rPr>
        <b/>
        <vertAlign val="superscript"/>
        <sz val="8"/>
        <rFont val="Arial"/>
        <family val="2"/>
      </rPr>
      <t>e</t>
    </r>
    <r>
      <rPr>
        <b/>
        <sz val="8"/>
        <rFont val="Arial"/>
        <family val="2"/>
      </rPr>
      <t xml:space="preserve"> semestre 2016 au 1</t>
    </r>
    <r>
      <rPr>
        <b/>
        <vertAlign val="superscript"/>
        <sz val="8"/>
        <rFont val="Arial"/>
        <family val="2"/>
      </rPr>
      <t>er</t>
    </r>
    <r>
      <rPr>
        <b/>
        <sz val="8"/>
        <rFont val="Arial"/>
        <family val="2"/>
      </rPr>
      <t xml:space="preserve"> semestre 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</si>
</sst>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0"/>
      <name val="Arial"/>
      <family val="2"/>
    </font>
    <font>
      <sz val="8"/>
      <name val="Arial"/>
      <family val="2"/>
    </font>
    <font>
      <i/>
      <sz val="8"/>
      <name val="Arial"/>
      <family val="2"/>
    </font>
    <font>
      <vertAlign val="superscript"/>
      <sz val="8"/>
      <name val="Arial"/>
      <family val="2"/>
    </font>
    <font>
      <b/>
      <sz val="8"/>
      <name val="Arial"/>
      <family val="2"/>
    </font>
    <font>
      <b/>
      <vertAlign val="superscript"/>
      <sz val="8"/>
      <name val="Arial"/>
      <family val="2"/>
    </font>
  </fonts>
  <fills count="2">
    <fill>
      <patternFill patternType="none"/>
    </fill>
    <fill>
      <patternFill patternType="gray125"/>
    </fill>
  </fills>
  <borders count="6">
    <border>
      <left/>
      <right/>
      <top/>
      <bottom/>
      <diagonal/>
    </border>
    <border>
      <left/>
      <right/>
      <top style="medium">
        <color indexed="64"/>
      </top>
      <bottom/>
      <diagonal/>
    </border>
    <border>
      <left/>
      <right/>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right/>
      <top/>
      <bottom style="medium">
        <color indexed="64"/>
      </bottom>
      <diagonal/>
    </border>
  </borders>
  <cellStyleXfs count="2">
    <xf numFmtId="0" fontId="0" fillId="0" borderId="0"/>
    <xf numFmtId="0" fontId="1" fillId="0" borderId="0"/>
  </cellStyleXfs>
  <cellXfs count="34">
    <xf numFmtId="0" fontId="0" fillId="0" borderId="0" xfId="0"/>
    <xf numFmtId="3" fontId="2" fillId="0" borderId="0" xfId="1" applyNumberFormat="1" applyFont="1"/>
    <xf numFmtId="3" fontId="2" fillId="0" borderId="0" xfId="1" applyNumberFormat="1" applyFont="1" applyAlignment="1">
      <alignment horizontal="center"/>
    </xf>
    <xf numFmtId="3" fontId="2" fillId="0" borderId="0" xfId="1" applyNumberFormat="1" applyFont="1" applyAlignment="1">
      <alignment horizontal="right"/>
    </xf>
    <xf numFmtId="164" fontId="2" fillId="0" borderId="0" xfId="1" applyNumberFormat="1" applyFont="1"/>
    <xf numFmtId="3" fontId="2" fillId="0" borderId="0" xfId="1" applyNumberFormat="1" applyFont="1" applyAlignment="1"/>
    <xf numFmtId="3" fontId="2" fillId="0" borderId="0" xfId="1" applyNumberFormat="1" applyFont="1" applyAlignment="1">
      <alignment vertical="top"/>
    </xf>
    <xf numFmtId="3" fontId="2" fillId="0" borderId="0" xfId="1" applyNumberFormat="1" applyFont="1" applyAlignment="1">
      <alignment horizontal="center" vertical="top"/>
    </xf>
    <xf numFmtId="164" fontId="2" fillId="0" borderId="1" xfId="1" applyNumberFormat="1" applyFont="1" applyBorder="1" applyAlignment="1">
      <alignment horizontal="right" vertical="top"/>
    </xf>
    <xf numFmtId="3" fontId="2" fillId="0" borderId="1" xfId="1" applyNumberFormat="1" applyFont="1" applyBorder="1" applyAlignment="1">
      <alignment vertical="top"/>
    </xf>
    <xf numFmtId="164" fontId="2" fillId="0" borderId="1" xfId="1" applyNumberFormat="1" applyFont="1" applyBorder="1" applyAlignment="1">
      <alignment vertical="top"/>
    </xf>
    <xf numFmtId="3" fontId="2" fillId="0" borderId="1" xfId="1" applyNumberFormat="1" applyFont="1" applyBorder="1" applyAlignment="1">
      <alignment horizontal="center" vertical="top"/>
    </xf>
    <xf numFmtId="164" fontId="2" fillId="0" borderId="0" xfId="1" applyNumberFormat="1" applyFont="1" applyAlignment="1">
      <alignment vertical="top"/>
    </xf>
    <xf numFmtId="3" fontId="4" fillId="0" borderId="0" xfId="1" applyNumberFormat="1" applyFont="1" applyAlignment="1">
      <alignment horizontal="left" vertical="top"/>
    </xf>
    <xf numFmtId="164" fontId="2" fillId="0" borderId="0" xfId="1" applyNumberFormat="1" applyFont="1" applyBorder="1" applyAlignment="1">
      <alignment horizontal="right" vertical="top"/>
    </xf>
    <xf numFmtId="164" fontId="2" fillId="0" borderId="0" xfId="1" applyNumberFormat="1" applyFont="1" applyAlignment="1">
      <alignment horizontal="right"/>
    </xf>
    <xf numFmtId="0" fontId="2" fillId="0" borderId="0" xfId="1" applyNumberFormat="1" applyFont="1" applyBorder="1" applyAlignment="1">
      <alignment horizontal="left" vertical="top"/>
    </xf>
    <xf numFmtId="164" fontId="2" fillId="0" borderId="0" xfId="1" applyNumberFormat="1" applyFont="1" applyFill="1" applyBorder="1" applyAlignment="1">
      <alignment horizontal="right" vertical="top"/>
    </xf>
    <xf numFmtId="3" fontId="4" fillId="0" borderId="0" xfId="1" applyNumberFormat="1" applyFont="1" applyFill="1" applyAlignment="1">
      <alignment horizontal="left" vertical="top"/>
    </xf>
    <xf numFmtId="164" fontId="2" fillId="0" borderId="0" xfId="1" applyNumberFormat="1" applyFont="1" applyFill="1" applyAlignment="1">
      <alignment horizontal="right"/>
    </xf>
    <xf numFmtId="3" fontId="4" fillId="0" borderId="0" xfId="1" applyNumberFormat="1" applyFont="1" applyAlignment="1">
      <alignment horizontal="center" vertical="top"/>
    </xf>
    <xf numFmtId="3" fontId="2" fillId="0" borderId="0" xfId="1" applyNumberFormat="1" applyFont="1" applyAlignment="1">
      <alignment vertical="center"/>
    </xf>
    <xf numFmtId="3" fontId="2" fillId="0" borderId="0" xfId="1" applyNumberFormat="1" applyFont="1" applyAlignment="1">
      <alignment horizontal="center" vertical="center"/>
    </xf>
    <xf numFmtId="3" fontId="2" fillId="0" borderId="2" xfId="1" applyNumberFormat="1" applyFont="1" applyBorder="1" applyAlignment="1">
      <alignment horizontal="right" vertical="center"/>
    </xf>
    <xf numFmtId="49" fontId="2" fillId="0" borderId="2" xfId="1" quotePrefix="1" applyNumberFormat="1" applyFont="1" applyBorder="1" applyAlignment="1">
      <alignment horizontal="center" vertical="center"/>
    </xf>
    <xf numFmtId="49" fontId="2" fillId="0" borderId="3" xfId="1" applyNumberFormat="1" applyFont="1" applyBorder="1" applyAlignment="1">
      <alignment horizontal="right" vertical="center"/>
    </xf>
    <xf numFmtId="49" fontId="2" fillId="0" borderId="3" xfId="1" applyNumberFormat="1" applyFont="1" applyBorder="1" applyAlignment="1">
      <alignment horizontal="center" vertical="center"/>
    </xf>
    <xf numFmtId="3" fontId="2" fillId="0" borderId="2" xfId="1" applyNumberFormat="1" applyFont="1" applyBorder="1" applyAlignment="1">
      <alignment horizontal="center" vertical="center"/>
    </xf>
    <xf numFmtId="3" fontId="2" fillId="0" borderId="2" xfId="1" applyNumberFormat="1" applyFont="1" applyBorder="1" applyAlignment="1">
      <alignment vertical="center"/>
    </xf>
    <xf numFmtId="3" fontId="2" fillId="0" borderId="4" xfId="1" applyNumberFormat="1" applyFont="1" applyBorder="1" applyAlignment="1">
      <alignment horizontal="right" vertical="center"/>
    </xf>
    <xf numFmtId="3" fontId="2" fillId="0" borderId="1" xfId="1" applyNumberFormat="1" applyFont="1" applyBorder="1" applyAlignment="1">
      <alignment horizontal="center" vertical="center"/>
    </xf>
    <xf numFmtId="3" fontId="2" fillId="0" borderId="4" xfId="1" applyNumberFormat="1" applyFont="1" applyBorder="1" applyAlignment="1">
      <alignment horizontal="center" vertical="center"/>
    </xf>
    <xf numFmtId="3" fontId="2" fillId="0" borderId="5" xfId="1" applyNumberFormat="1" applyFont="1" applyBorder="1" applyAlignment="1">
      <alignment horizontal="center"/>
    </xf>
    <xf numFmtId="3" fontId="5" fillId="0" borderId="5" xfId="1" applyNumberFormat="1" applyFont="1" applyBorder="1" applyAlignment="1">
      <alignment horizontal="lef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D_130I/HAT/Fonds%20communs/Production/R&#233;sultats%20de%20l'enqu&#234;te%20FC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s et affiliation"/>
      <sheetName val="Familles de fds"/>
      <sheetName val="Répartition actifs (répondant)"/>
      <sheetName val="Répart actifs résumé"/>
      <sheetName val="Répartition actifs (archives)"/>
      <sheetName val="Estimations"/>
      <sheetName val="Canada (IFIC)"/>
      <sheetName val="Canada (IFIC 2e version)"/>
      <sheetName val="Investment Product Type"/>
      <sheetName val="Broad Asset Class"/>
    </sheetNames>
    <sheetDataSet>
      <sheetData sheetId="0">
        <row r="51">
          <cell r="J51">
            <v>196682379.15172002</v>
          </cell>
          <cell r="K51">
            <v>208557958.51515001</v>
          </cell>
          <cell r="L51">
            <v>218551898.65759</v>
          </cell>
          <cell r="M51">
            <v>227873699.764</v>
          </cell>
          <cell r="N51">
            <v>235899828.68521699</v>
          </cell>
          <cell r="O51">
            <v>220968513.32345998</v>
          </cell>
          <cell r="P51">
            <v>245729196.39930001</v>
          </cell>
          <cell r="Q51">
            <v>254227801.69999999</v>
          </cell>
          <cell r="R51">
            <v>256641587.8637</v>
          </cell>
          <cell r="S51">
            <v>289873298.27489996</v>
          </cell>
          <cell r="T51">
            <v>318735525.67590004</v>
          </cell>
        </row>
      </sheetData>
      <sheetData sheetId="1"/>
      <sheetData sheetId="2"/>
      <sheetData sheetId="3"/>
      <sheetData sheetId="4"/>
      <sheetData sheetId="5"/>
      <sheetData sheetId="6">
        <row r="5">
          <cell r="W5">
            <v>851.34096464234267</v>
          </cell>
          <cell r="AC5">
            <v>893.70692104854356</v>
          </cell>
          <cell r="AI5">
            <v>932.21489099218547</v>
          </cell>
          <cell r="AO5">
            <v>966.49579753724947</v>
          </cell>
          <cell r="AU5">
            <v>979.71100923481492</v>
          </cell>
          <cell r="BA5">
            <v>908.47253686668728</v>
          </cell>
          <cell r="BB5">
            <v>997.27027962438478</v>
          </cell>
          <cell r="BC5">
            <v>1039.5463016329627</v>
          </cell>
          <cell r="BD5">
            <v>1011.4624876999999</v>
          </cell>
          <cell r="BE5">
            <v>1130.0994957899995</v>
          </cell>
        </row>
      </sheetData>
      <sheetData sheetId="7"/>
      <sheetData sheetId="8"/>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workbookViewId="0">
      <selection activeCell="P11" sqref="P11"/>
    </sheetView>
  </sheetViews>
  <sheetFormatPr baseColWidth="10" defaultRowHeight="11.25" x14ac:dyDescent="0.2"/>
  <cols>
    <col min="1" max="1" width="10.7109375" style="1" customWidth="1"/>
    <col min="2" max="2" width="10.7109375" style="2" customWidth="1"/>
    <col min="3" max="3" width="10.7109375" style="1" customWidth="1"/>
    <col min="4" max="4" width="1.7109375" style="2" customWidth="1"/>
    <col min="5" max="5" width="8.42578125" style="3" customWidth="1"/>
    <col min="6" max="6" width="1.7109375" style="2" customWidth="1"/>
    <col min="7" max="7" width="10.7109375" style="3" customWidth="1"/>
    <col min="8" max="8" width="1.7109375" style="3" customWidth="1"/>
    <col min="9" max="9" width="8.42578125" style="3" customWidth="1"/>
    <col min="10" max="10" width="1.7109375" style="1" customWidth="1"/>
    <col min="11" max="11" width="15.140625" style="3" customWidth="1"/>
    <col min="12" max="12" width="1.7109375" style="2" customWidth="1"/>
    <col min="13" max="16384" width="11.42578125" style="1"/>
  </cols>
  <sheetData>
    <row r="1" spans="1:17" ht="18" customHeight="1" thickBot="1" x14ac:dyDescent="0.25">
      <c r="A1" s="33" t="s">
        <v>15</v>
      </c>
      <c r="B1" s="32"/>
    </row>
    <row r="2" spans="1:17" s="21" customFormat="1" ht="18" customHeight="1" x14ac:dyDescent="0.25">
      <c r="A2" s="21" t="s">
        <v>14</v>
      </c>
      <c r="B2" s="22" t="s">
        <v>13</v>
      </c>
      <c r="C2" s="31" t="s">
        <v>12</v>
      </c>
      <c r="D2" s="31"/>
      <c r="E2" s="31"/>
      <c r="F2" s="30"/>
      <c r="G2" s="31" t="s">
        <v>11</v>
      </c>
      <c r="H2" s="31"/>
      <c r="I2" s="31"/>
      <c r="J2" s="30"/>
      <c r="K2" s="29" t="s">
        <v>10</v>
      </c>
      <c r="L2" s="22"/>
    </row>
    <row r="3" spans="1:17" s="21" customFormat="1" ht="18" customHeight="1" x14ac:dyDescent="0.25">
      <c r="A3" s="28" t="s">
        <v>7</v>
      </c>
      <c r="B3" s="27" t="s">
        <v>9</v>
      </c>
      <c r="C3" s="25" t="s">
        <v>8</v>
      </c>
      <c r="D3" s="26" t="s">
        <v>7</v>
      </c>
      <c r="E3" s="25" t="s">
        <v>6</v>
      </c>
      <c r="F3" s="24" t="s">
        <v>7</v>
      </c>
      <c r="G3" s="25" t="s">
        <v>8</v>
      </c>
      <c r="H3" s="25" t="s">
        <v>7</v>
      </c>
      <c r="I3" s="25" t="s">
        <v>6</v>
      </c>
      <c r="J3" s="24" t="s">
        <v>5</v>
      </c>
      <c r="K3" s="23" t="s">
        <v>4</v>
      </c>
      <c r="L3" s="22"/>
    </row>
    <row r="4" spans="1:17" s="6" customFormat="1" ht="11.25" customHeight="1" x14ac:dyDescent="0.2">
      <c r="A4" s="16"/>
      <c r="B4" s="7"/>
      <c r="C4" s="14"/>
      <c r="D4" s="13"/>
      <c r="E4" s="15"/>
      <c r="F4" s="20"/>
      <c r="G4" s="15"/>
      <c r="H4" s="13"/>
      <c r="I4" s="14"/>
      <c r="J4" s="13"/>
      <c r="K4" s="14"/>
      <c r="L4" s="13"/>
      <c r="M4" s="12"/>
      <c r="N4" s="12"/>
      <c r="O4" s="12"/>
      <c r="P4" s="12"/>
      <c r="Q4" s="12"/>
    </row>
    <row r="5" spans="1:17" s="6" customFormat="1" ht="11.25" customHeight="1" x14ac:dyDescent="0.2">
      <c r="A5" s="16">
        <v>2016</v>
      </c>
      <c r="B5" s="7">
        <v>2</v>
      </c>
      <c r="C5" s="14">
        <f>'[1]Ens et affiliation'!$K$51/1000000</f>
        <v>208.55795851515001</v>
      </c>
      <c r="D5" s="13"/>
      <c r="E5" s="15" t="s">
        <v>2</v>
      </c>
      <c r="F5" s="13"/>
      <c r="G5" s="15">
        <f>'[1]Canada (IFIC)'!$AC$5</f>
        <v>893.70692104854356</v>
      </c>
      <c r="H5" s="13"/>
      <c r="I5" s="15" t="s">
        <v>2</v>
      </c>
      <c r="J5" s="13"/>
      <c r="K5" s="14">
        <f>((C5/G5)*100)</f>
        <v>23.336281011504191</v>
      </c>
      <c r="L5" s="13"/>
      <c r="M5" s="12"/>
      <c r="N5" s="12"/>
      <c r="O5" s="12"/>
      <c r="P5" s="12"/>
      <c r="Q5" s="12"/>
    </row>
    <row r="6" spans="1:17" s="6" customFormat="1" ht="11.25" customHeight="1" x14ac:dyDescent="0.2">
      <c r="A6" s="16"/>
      <c r="B6" s="7"/>
      <c r="C6" s="14"/>
      <c r="D6" s="13"/>
      <c r="E6" s="15"/>
      <c r="F6" s="13"/>
      <c r="G6" s="15"/>
      <c r="H6" s="13"/>
      <c r="I6" s="15"/>
      <c r="J6" s="13"/>
      <c r="K6" s="14"/>
      <c r="L6" s="13"/>
      <c r="M6" s="12"/>
      <c r="N6" s="12"/>
      <c r="O6" s="12"/>
      <c r="P6" s="12"/>
      <c r="Q6" s="12"/>
    </row>
    <row r="7" spans="1:17" s="6" customFormat="1" ht="11.25" customHeight="1" x14ac:dyDescent="0.2">
      <c r="A7" s="16">
        <v>2017</v>
      </c>
      <c r="B7" s="7">
        <v>1</v>
      </c>
      <c r="C7" s="14">
        <f>'[1]Ens et affiliation'!$L$51/1000000</f>
        <v>218.55189865759002</v>
      </c>
      <c r="D7" s="13"/>
      <c r="E7" s="15">
        <f>((C7/C5)-1)*100</f>
        <v>4.7919246110735392</v>
      </c>
      <c r="F7" s="13"/>
      <c r="G7" s="15">
        <f>'[1]Canada (IFIC)'!$AI$5</f>
        <v>932.21489099218547</v>
      </c>
      <c r="H7" s="13"/>
      <c r="I7" s="15">
        <f>((G7/G5)-1)*100</f>
        <v>4.3087917343710869</v>
      </c>
      <c r="J7" s="13"/>
      <c r="K7" s="14">
        <f>((C7/G7)*100)</f>
        <v>23.44436897215602</v>
      </c>
      <c r="L7" s="13"/>
      <c r="M7" s="12"/>
      <c r="N7" s="12"/>
      <c r="O7" s="12"/>
      <c r="P7" s="12"/>
      <c r="Q7" s="12"/>
    </row>
    <row r="8" spans="1:17" s="6" customFormat="1" ht="11.25" customHeight="1" x14ac:dyDescent="0.2">
      <c r="A8" s="16"/>
      <c r="B8" s="7">
        <v>2</v>
      </c>
      <c r="C8" s="14">
        <f>'[1]Ens et affiliation'!$M$51/1000000</f>
        <v>227.87369976400001</v>
      </c>
      <c r="D8" s="13"/>
      <c r="E8" s="15">
        <f>((C8/C7)-1)*100</f>
        <v>4.2652574348094108</v>
      </c>
      <c r="F8" s="13"/>
      <c r="G8" s="15">
        <f>'[1]Canada (IFIC)'!$AO$5</f>
        <v>966.49579753724947</v>
      </c>
      <c r="H8" s="13"/>
      <c r="I8" s="15">
        <f>((G8/G7)-1)*100</f>
        <v>3.6773609686257869</v>
      </c>
      <c r="J8" s="13"/>
      <c r="K8" s="14">
        <f>((C8/G8)*100)</f>
        <v>23.5773089075659</v>
      </c>
      <c r="L8" s="13"/>
      <c r="M8" s="12"/>
      <c r="N8" s="12"/>
      <c r="O8" s="12"/>
      <c r="P8" s="12"/>
      <c r="Q8" s="12"/>
    </row>
    <row r="9" spans="1:17" s="6" customFormat="1" ht="11.25" customHeight="1" x14ac:dyDescent="0.2">
      <c r="A9" s="16"/>
      <c r="B9" s="7"/>
      <c r="C9" s="14"/>
      <c r="D9" s="13"/>
      <c r="E9" s="15"/>
      <c r="F9" s="13"/>
      <c r="G9" s="15"/>
      <c r="H9" s="13"/>
      <c r="I9" s="15"/>
      <c r="J9" s="13"/>
      <c r="K9" s="14"/>
      <c r="L9" s="13"/>
      <c r="M9" s="12"/>
      <c r="N9" s="12"/>
      <c r="O9" s="12"/>
      <c r="P9" s="12"/>
      <c r="Q9" s="12"/>
    </row>
    <row r="10" spans="1:17" s="6" customFormat="1" ht="11.25" customHeight="1" x14ac:dyDescent="0.2">
      <c r="A10" s="16">
        <v>2018</v>
      </c>
      <c r="B10" s="7">
        <v>1</v>
      </c>
      <c r="C10" s="14">
        <f>'[1]Ens et affiliation'!$N$51/1000000</f>
        <v>235.89982868521699</v>
      </c>
      <c r="D10" s="13"/>
      <c r="E10" s="15">
        <f>((C10/C8)-1)*100</f>
        <v>3.5221830906898566</v>
      </c>
      <c r="F10" s="13"/>
      <c r="G10" s="15">
        <f>'[1]Canada (IFIC)'!$AU$5</f>
        <v>979.71100923481492</v>
      </c>
      <c r="H10" s="13"/>
      <c r="I10" s="15">
        <f>((G10/G8)-1)*100</f>
        <v>1.3673325565656258</v>
      </c>
      <c r="J10" s="13"/>
      <c r="K10" s="14">
        <f>((C10/G10)*100)</f>
        <v>24.078511567351089</v>
      </c>
      <c r="L10" s="13"/>
      <c r="M10" s="12"/>
      <c r="N10" s="12"/>
      <c r="O10" s="12"/>
      <c r="P10" s="12"/>
      <c r="Q10" s="12"/>
    </row>
    <row r="11" spans="1:17" s="6" customFormat="1" ht="11.25" customHeight="1" x14ac:dyDescent="0.2">
      <c r="A11" s="16"/>
      <c r="B11" s="7">
        <v>2</v>
      </c>
      <c r="C11" s="14">
        <f>'[1]Ens et affiliation'!$O$51/1000000</f>
        <v>220.96851332345997</v>
      </c>
      <c r="D11" s="13"/>
      <c r="E11" s="15">
        <f>((C11/C10)-1)*100</f>
        <v>-6.3295151357151909</v>
      </c>
      <c r="F11" s="13"/>
      <c r="G11" s="15">
        <f>'[1]Canada (IFIC)'!$BA$5</f>
        <v>908.47253686668728</v>
      </c>
      <c r="H11" s="13"/>
      <c r="I11" s="15">
        <f>((G11/G10)-1)*100</f>
        <v>-7.2713761197567006</v>
      </c>
      <c r="J11" s="13"/>
      <c r="K11" s="14">
        <f>((C11/G11)*100)</f>
        <v>24.323081255221886</v>
      </c>
      <c r="L11" s="13"/>
      <c r="M11" s="12"/>
      <c r="N11" s="12"/>
      <c r="O11" s="12"/>
      <c r="P11" s="12"/>
      <c r="Q11" s="12"/>
    </row>
    <row r="12" spans="1:17" s="6" customFormat="1" ht="11.25" customHeight="1" x14ac:dyDescent="0.2">
      <c r="A12" s="16"/>
      <c r="B12" s="7"/>
      <c r="C12" s="14"/>
      <c r="D12" s="13"/>
      <c r="E12" s="15"/>
      <c r="F12" s="13"/>
      <c r="G12" s="15"/>
      <c r="H12" s="13"/>
      <c r="I12" s="15"/>
      <c r="J12" s="13"/>
      <c r="K12" s="14"/>
      <c r="L12" s="13"/>
      <c r="M12" s="12"/>
      <c r="N12" s="12"/>
      <c r="O12" s="12"/>
      <c r="P12" s="12"/>
      <c r="Q12" s="12"/>
    </row>
    <row r="13" spans="1:17" s="6" customFormat="1" ht="11.25" customHeight="1" x14ac:dyDescent="0.2">
      <c r="A13" s="16">
        <v>2019</v>
      </c>
      <c r="B13" s="7">
        <v>1</v>
      </c>
      <c r="C13" s="14">
        <f>'[1]Ens et affiliation'!$P$51/1000000</f>
        <v>245.72919639930001</v>
      </c>
      <c r="D13" s="13"/>
      <c r="E13" s="15">
        <f>((C13/C11)-1)*100</f>
        <v>11.205525485703326</v>
      </c>
      <c r="F13" s="13"/>
      <c r="G13" s="15">
        <f>'[1]Canada (IFIC)'!$BB$5</f>
        <v>997.27027962438478</v>
      </c>
      <c r="H13" s="13"/>
      <c r="I13" s="15">
        <f>((G13/G11)-1)*100</f>
        <v>9.7744003427951753</v>
      </c>
      <c r="J13" s="13"/>
      <c r="K13" s="14">
        <f>((C13/G13)*100)</f>
        <v>24.640180442542846</v>
      </c>
      <c r="L13" s="13"/>
      <c r="M13" s="12"/>
      <c r="N13" s="12"/>
      <c r="O13" s="12"/>
      <c r="P13" s="12"/>
      <c r="Q13" s="12"/>
    </row>
    <row r="14" spans="1:17" s="6" customFormat="1" ht="11.25" customHeight="1" x14ac:dyDescent="0.2">
      <c r="B14" s="7">
        <v>2</v>
      </c>
      <c r="C14" s="14">
        <f>'[1]Ens et affiliation'!$Q$51/1000000</f>
        <v>254.22780169999999</v>
      </c>
      <c r="D14" s="13"/>
      <c r="E14" s="15">
        <f>((C14/C13)-1)*100</f>
        <v>3.4585248416675984</v>
      </c>
      <c r="F14" s="13"/>
      <c r="G14" s="15">
        <f>'[1]Canada (IFIC)'!$BC$5</f>
        <v>1039.5463016329627</v>
      </c>
      <c r="H14" s="13"/>
      <c r="I14" s="15">
        <f>((G14/G13)-1)*100</f>
        <v>4.239173960393261</v>
      </c>
      <c r="J14" s="13"/>
      <c r="K14" s="14">
        <f>((C14/G14)*100)</f>
        <v>24.455649671462286</v>
      </c>
      <c r="L14" s="13"/>
      <c r="M14" s="12"/>
      <c r="N14" s="12"/>
      <c r="O14" s="12"/>
      <c r="P14" s="12"/>
      <c r="Q14" s="12"/>
    </row>
    <row r="15" spans="1:17" s="6" customFormat="1" ht="11.25" customHeight="1" x14ac:dyDescent="0.2">
      <c r="B15" s="7"/>
      <c r="C15" s="14"/>
      <c r="D15" s="13"/>
      <c r="E15" s="15"/>
      <c r="F15" s="13"/>
      <c r="G15" s="15"/>
      <c r="H15" s="13"/>
      <c r="I15" s="15"/>
      <c r="J15" s="13"/>
      <c r="K15" s="14"/>
      <c r="L15" s="13"/>
      <c r="M15" s="12"/>
      <c r="N15" s="12"/>
      <c r="O15" s="12"/>
      <c r="P15" s="12"/>
      <c r="Q15" s="12"/>
    </row>
    <row r="16" spans="1:17" s="6" customFormat="1" ht="11.25" customHeight="1" x14ac:dyDescent="0.2">
      <c r="A16" s="16">
        <v>2020</v>
      </c>
      <c r="B16" s="7">
        <v>1</v>
      </c>
      <c r="C16" s="14">
        <f>'[1]Ens et affiliation'!$R$51/1000000</f>
        <v>256.64158786370001</v>
      </c>
      <c r="D16" s="13" t="s">
        <v>3</v>
      </c>
      <c r="E16" s="15">
        <f>((C16/C14)-1)*100</f>
        <v>0.94945798514529667</v>
      </c>
      <c r="F16" s="13" t="s">
        <v>3</v>
      </c>
      <c r="G16" s="15">
        <f>'[1]Canada (IFIC)'!$BD$5</f>
        <v>1011.4624876999999</v>
      </c>
      <c r="H16" s="13"/>
      <c r="I16" s="15">
        <f>((G16/G14)-1)*100</f>
        <v>-2.7015452692051856</v>
      </c>
      <c r="J16" s="13"/>
      <c r="K16" s="14">
        <f>((C16/G16)*100)</f>
        <v>25.373317447223016</v>
      </c>
      <c r="L16" s="13"/>
      <c r="M16" s="12"/>
      <c r="N16" s="12"/>
      <c r="O16" s="12"/>
      <c r="P16" s="12"/>
      <c r="Q16" s="12"/>
    </row>
    <row r="17" spans="1:17" s="6" customFormat="1" ht="11.25" customHeight="1" x14ac:dyDescent="0.2">
      <c r="A17" s="16"/>
      <c r="B17" s="7">
        <v>2</v>
      </c>
      <c r="C17" s="14">
        <f>'[1]Ens et affiliation'!$S$51/1000000</f>
        <v>289.87329827489998</v>
      </c>
      <c r="D17" s="13" t="s">
        <v>3</v>
      </c>
      <c r="E17" s="15">
        <f>((C17/C16)-1)*100</f>
        <v>12.948684851828851</v>
      </c>
      <c r="F17" s="13" t="s">
        <v>3</v>
      </c>
      <c r="G17" s="15">
        <f>'[1]Canada (IFIC)'!$BE$5</f>
        <v>1130.0994957899995</v>
      </c>
      <c r="H17" s="13"/>
      <c r="I17" s="15">
        <v>11.7</v>
      </c>
      <c r="J17" s="13"/>
      <c r="K17" s="14">
        <f>((C17/G17)*100)</f>
        <v>25.650245784090291</v>
      </c>
      <c r="L17" s="13"/>
      <c r="M17" s="12"/>
      <c r="N17" s="12"/>
      <c r="O17" s="12"/>
      <c r="P17" s="12"/>
      <c r="Q17" s="12"/>
    </row>
    <row r="18" spans="1:17" s="6" customFormat="1" ht="11.25" customHeight="1" x14ac:dyDescent="0.25">
      <c r="L18" s="13"/>
      <c r="M18" s="12"/>
      <c r="N18" s="12"/>
      <c r="O18" s="12"/>
      <c r="P18" s="12"/>
      <c r="Q18" s="12"/>
    </row>
    <row r="19" spans="1:17" s="6" customFormat="1" ht="11.25" customHeight="1" x14ac:dyDescent="0.2">
      <c r="A19" s="16">
        <v>2021</v>
      </c>
      <c r="B19" s="7">
        <v>1</v>
      </c>
      <c r="C19" s="14">
        <f>'[1]Ens et affiliation'!$T$51/1000000</f>
        <v>318.73552567590002</v>
      </c>
      <c r="D19" s="13"/>
      <c r="E19" s="15">
        <f>((C19/C17)-1)*100</f>
        <v>9.956842376571263</v>
      </c>
      <c r="F19" s="13"/>
      <c r="G19" s="19" t="s">
        <v>2</v>
      </c>
      <c r="H19" s="18"/>
      <c r="I19" s="17" t="s">
        <v>2</v>
      </c>
      <c r="J19" s="18"/>
      <c r="K19" s="17" t="s">
        <v>2</v>
      </c>
      <c r="L19" s="13"/>
      <c r="M19" s="12"/>
      <c r="N19" s="12"/>
      <c r="O19" s="12"/>
      <c r="P19" s="12"/>
      <c r="Q19" s="12"/>
    </row>
    <row r="20" spans="1:17" s="6" customFormat="1" ht="11.25" customHeight="1" thickBot="1" x14ac:dyDescent="0.25">
      <c r="A20" s="16"/>
      <c r="B20" s="7"/>
      <c r="C20" s="14"/>
      <c r="D20" s="13"/>
      <c r="E20" s="15"/>
      <c r="F20" s="13"/>
      <c r="G20" s="15"/>
      <c r="H20" s="13"/>
      <c r="I20" s="14"/>
      <c r="J20" s="13"/>
      <c r="K20" s="14"/>
      <c r="L20" s="13"/>
      <c r="M20" s="12"/>
      <c r="N20" s="12"/>
      <c r="O20" s="12"/>
      <c r="P20" s="12"/>
      <c r="Q20" s="12"/>
    </row>
    <row r="21" spans="1:17" s="6" customFormat="1" ht="3.75" customHeight="1" x14ac:dyDescent="0.25">
      <c r="A21" s="9"/>
      <c r="B21" s="11"/>
      <c r="C21" s="9"/>
      <c r="D21" s="11"/>
      <c r="E21" s="10"/>
      <c r="F21" s="11"/>
      <c r="G21" s="9"/>
      <c r="H21" s="9"/>
      <c r="I21" s="10"/>
      <c r="J21" s="9"/>
      <c r="K21" s="8"/>
      <c r="L21" s="7"/>
    </row>
    <row r="22" spans="1:17" x14ac:dyDescent="0.2">
      <c r="A22" s="5" t="s">
        <v>1</v>
      </c>
      <c r="C22" s="4"/>
      <c r="G22" s="4"/>
    </row>
    <row r="23" spans="1:17" x14ac:dyDescent="0.2">
      <c r="C23" s="4"/>
      <c r="G23" s="4"/>
    </row>
    <row r="24" spans="1:17" x14ac:dyDescent="0.2">
      <c r="A24" s="1" t="s">
        <v>0</v>
      </c>
    </row>
    <row r="25" spans="1:17" x14ac:dyDescent="0.2">
      <c r="C25" s="4"/>
    </row>
  </sheetData>
  <mergeCells count="2">
    <mergeCell ref="C2:E2"/>
    <mergeCell ref="G2:I2"/>
  </mergeCells>
  <pageMargins left="0.70866141732283472" right="0.70866141732283472" top="0.39370078740157483" bottom="0.39370078740157483" header="0.19685039370078741" footer="0.19685039370078741"/>
  <pageSetup paperSize="5"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fonds_communs</vt:lpstr>
    </vt:vector>
  </TitlesOfParts>
  <Company>Gouvernement du Québec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dcterms:created xsi:type="dcterms:W3CDTF">2021-09-23T17:19:38Z</dcterms:created>
  <dcterms:modified xsi:type="dcterms:W3CDTF">2021-09-23T17:19:39Z</dcterms:modified>
</cp:coreProperties>
</file>