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IND_130I\HAT\Fonds communs\WEB\Fonds2021-S1.xlsx 2021-09-23 13-19-38\"/>
    </mc:Choice>
  </mc:AlternateContent>
  <bookViews>
    <workbookView xWindow="0" yWindow="0" windowWidth="24000" windowHeight="9735"/>
  </bookViews>
  <sheets>
    <sheet name="fonds_aff_inst_depot" sheetId="2" r:id="rId1"/>
  </sheets>
  <externalReferences>
    <externalReference r:id="rId2"/>
  </externalReferences>
  <definedNames>
    <definedName name="_xlnm.Print_Area" localSheetId="0">fonds_aff_inst_depot!$A$1:$M$22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2" l="1"/>
  <c r="K6" i="2"/>
  <c r="E6" i="2"/>
  <c r="G6" i="2"/>
  <c r="I6" i="2"/>
  <c r="C8" i="2"/>
  <c r="K8" i="2"/>
  <c r="E8" i="2"/>
  <c r="G8" i="2"/>
  <c r="I8" i="2"/>
  <c r="C9" i="2"/>
  <c r="K9" i="2"/>
  <c r="E9" i="2"/>
  <c r="G9" i="2"/>
  <c r="I9" i="2"/>
  <c r="C11" i="2"/>
  <c r="K11" i="2"/>
  <c r="E11" i="2"/>
  <c r="G11" i="2"/>
  <c r="I11" i="2"/>
  <c r="C12" i="2"/>
  <c r="K12" i="2"/>
  <c r="E12" i="2"/>
  <c r="G12" i="2"/>
  <c r="I12" i="2"/>
  <c r="C14" i="2"/>
  <c r="K14" i="2"/>
  <c r="E14" i="2"/>
  <c r="G14" i="2"/>
  <c r="I14" i="2"/>
  <c r="C15" i="2"/>
  <c r="K15" i="2"/>
  <c r="E15" i="2"/>
  <c r="G15" i="2"/>
  <c r="I15" i="2"/>
  <c r="C17" i="2"/>
  <c r="K17" i="2"/>
  <c r="E17" i="2"/>
  <c r="G17" i="2"/>
  <c r="I17" i="2"/>
  <c r="C18" i="2"/>
  <c r="K18" i="2"/>
  <c r="E18" i="2"/>
  <c r="G18" i="2"/>
  <c r="I18" i="2"/>
  <c r="C20" i="2"/>
  <c r="K20" i="2"/>
  <c r="E20" i="2"/>
  <c r="G20" i="2"/>
  <c r="I20" i="2"/>
</calcChain>
</file>

<file path=xl/sharedStrings.xml><?xml version="1.0" encoding="utf-8"?>
<sst xmlns="http://schemas.openxmlformats.org/spreadsheetml/2006/main" count="24" uniqueCount="13">
  <si>
    <r>
      <t xml:space="preserve">Source : Institut de la statistique du Québec, </t>
    </r>
    <r>
      <rPr>
        <i/>
        <sz val="8"/>
        <rFont val="Arial"/>
        <family val="2"/>
      </rPr>
      <t>Enquête sur l'activité des fonds communs de placement au Québec</t>
    </r>
    <r>
      <rPr>
        <sz val="8"/>
        <rFont val="Arial"/>
        <family val="2"/>
      </rPr>
      <t>.</t>
    </r>
  </si>
  <si>
    <t>r</t>
  </si>
  <si>
    <t>%</t>
  </si>
  <si>
    <t xml:space="preserve">          </t>
  </si>
  <si>
    <t>G$</t>
  </si>
  <si>
    <t>marché québécois</t>
  </si>
  <si>
    <t>de dépôt</t>
  </si>
  <si>
    <t xml:space="preserve">Total du </t>
  </si>
  <si>
    <t>Autres</t>
  </si>
  <si>
    <t xml:space="preserve">Institutions </t>
  </si>
  <si>
    <t>Semestre</t>
  </si>
  <si>
    <t>Année</t>
  </si>
  <si>
    <r>
      <t>Actif détenu dans les fonds communs de placement selon l'affiliation à une institution de dépôt, Québec, 2</t>
    </r>
    <r>
      <rPr>
        <b/>
        <vertAlign val="superscript"/>
        <sz val="8"/>
        <rFont val="Arial"/>
        <family val="2"/>
      </rPr>
      <t>e</t>
    </r>
    <r>
      <rPr>
        <b/>
        <sz val="8"/>
        <rFont val="Arial"/>
        <family val="2"/>
      </rPr>
      <t xml:space="preserve"> semestre 2016 au 1</t>
    </r>
    <r>
      <rPr>
        <b/>
        <vertAlign val="superscript"/>
        <sz val="8"/>
        <rFont val="Arial"/>
        <family val="2"/>
      </rPr>
      <t>er</t>
    </r>
    <r>
      <rPr>
        <b/>
        <sz val="8"/>
        <rFont val="Arial"/>
        <family val="2"/>
      </rPr>
      <t xml:space="preserve"> semestre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</si>
</sst>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0" xfId="1" applyFont="1"/>
    <xf numFmtId="0" fontId="1" fillId="0" borderId="0" xfId="1"/>
    <xf numFmtId="164" fontId="2" fillId="0" borderId="0" xfId="1" applyNumberFormat="1" applyFont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165" fontId="2" fillId="0" borderId="0" xfId="1" applyNumberFormat="1" applyFont="1"/>
    <xf numFmtId="165" fontId="2" fillId="0" borderId="0" xfId="1" applyNumberFormat="1" applyFont="1" applyAlignment="1">
      <alignment horizontal="center"/>
    </xf>
    <xf numFmtId="3" fontId="2" fillId="0" borderId="0" xfId="1" applyNumberFormat="1" applyFont="1"/>
    <xf numFmtId="0" fontId="2" fillId="0" borderId="0" xfId="1" applyFont="1" applyAlignment="1">
      <alignment vertical="top"/>
    </xf>
    <xf numFmtId="3" fontId="4" fillId="0" borderId="0" xfId="1" applyNumberFormat="1" applyFont="1" applyBorder="1" applyAlignment="1">
      <alignment vertical="top"/>
    </xf>
    <xf numFmtId="164" fontId="4" fillId="0" borderId="1" xfId="1" applyNumberFormat="1" applyFont="1" applyBorder="1" applyAlignment="1">
      <alignment vertical="top"/>
    </xf>
    <xf numFmtId="3" fontId="4" fillId="0" borderId="1" xfId="1" applyNumberFormat="1" applyFont="1" applyBorder="1" applyAlignment="1">
      <alignment horizontal="center" vertical="top"/>
    </xf>
    <xf numFmtId="3" fontId="4" fillId="0" borderId="1" xfId="1" applyNumberFormat="1" applyFont="1" applyBorder="1" applyAlignment="1">
      <alignment vertical="top"/>
    </xf>
    <xf numFmtId="0" fontId="2" fillId="0" borderId="1" xfId="1" applyFont="1" applyBorder="1" applyAlignment="1">
      <alignment horizontal="center" vertical="top"/>
    </xf>
    <xf numFmtId="164" fontId="2" fillId="0" borderId="1" xfId="1" applyNumberFormat="1" applyFont="1" applyBorder="1" applyAlignment="1">
      <alignment vertical="top"/>
    </xf>
    <xf numFmtId="3" fontId="2" fillId="0" borderId="1" xfId="1" applyNumberFormat="1" applyFont="1" applyBorder="1" applyAlignment="1">
      <alignment vertical="top"/>
    </xf>
    <xf numFmtId="3" fontId="2" fillId="0" borderId="1" xfId="1" applyNumberFormat="1" applyFont="1" applyBorder="1" applyAlignment="1">
      <alignment horizontal="center" vertical="top"/>
    </xf>
    <xf numFmtId="0" fontId="2" fillId="0" borderId="1" xfId="1" applyFont="1" applyBorder="1" applyAlignment="1">
      <alignment vertical="top"/>
    </xf>
    <xf numFmtId="164" fontId="4" fillId="0" borderId="0" xfId="1" applyNumberFormat="1" applyFont="1" applyBorder="1" applyAlignment="1">
      <alignment vertical="top"/>
    </xf>
    <xf numFmtId="3" fontId="5" fillId="0" borderId="0" xfId="1" applyNumberFormat="1" applyFont="1" applyAlignment="1">
      <alignment horizontal="left" vertical="top"/>
    </xf>
    <xf numFmtId="165" fontId="4" fillId="0" borderId="0" xfId="1" applyNumberFormat="1" applyFont="1"/>
    <xf numFmtId="3" fontId="6" fillId="0" borderId="0" xfId="1" applyNumberFormat="1" applyFont="1" applyAlignment="1">
      <alignment horizontal="left" vertical="top"/>
    </xf>
    <xf numFmtId="165" fontId="2" fillId="0" borderId="0" xfId="1" applyNumberFormat="1" applyFont="1" applyBorder="1" applyAlignment="1">
      <alignment vertical="top"/>
    </xf>
    <xf numFmtId="164" fontId="2" fillId="0" borderId="0" xfId="1" applyNumberFormat="1" applyFont="1" applyBorder="1" applyAlignment="1">
      <alignment vertical="top"/>
    </xf>
    <xf numFmtId="0" fontId="2" fillId="0" borderId="0" xfId="1" applyFont="1" applyBorder="1" applyAlignment="1">
      <alignment horizontal="center" vertical="top"/>
    </xf>
    <xf numFmtId="0" fontId="2" fillId="0" borderId="0" xfId="1" applyFont="1" applyBorder="1" applyAlignment="1">
      <alignment horizontal="left" vertical="top"/>
    </xf>
    <xf numFmtId="165" fontId="2" fillId="0" borderId="0" xfId="1" applyNumberFormat="1" applyFont="1" applyAlignment="1">
      <alignment vertical="top"/>
    </xf>
    <xf numFmtId="164" fontId="4" fillId="0" borderId="2" xfId="1" applyNumberFormat="1" applyFont="1" applyBorder="1" applyAlignment="1">
      <alignment horizontal="right" vertical="center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right" vertical="center"/>
    </xf>
    <xf numFmtId="0" fontId="2" fillId="0" borderId="2" xfId="1" applyFont="1" applyBorder="1" applyAlignment="1">
      <alignment horizontal="right" vertical="center"/>
    </xf>
    <xf numFmtId="0" fontId="2" fillId="0" borderId="2" xfId="1" applyFont="1" applyBorder="1" applyAlignment="1">
      <alignment horizontal="left" vertical="center"/>
    </xf>
    <xf numFmtId="164" fontId="4" fillId="0" borderId="3" xfId="1" applyNumberFormat="1" applyFont="1" applyBorder="1" applyAlignment="1">
      <alignment horizontal="centerContinuous" vertical="top"/>
    </xf>
    <xf numFmtId="0" fontId="4" fillId="0" borderId="3" xfId="1" applyFont="1" applyBorder="1" applyAlignment="1">
      <alignment horizontal="centerContinuous" vertical="top"/>
    </xf>
    <xf numFmtId="0" fontId="2" fillId="0" borderId="0" xfId="1" applyFont="1" applyAlignment="1">
      <alignment horizontal="center" vertical="top"/>
    </xf>
    <xf numFmtId="0" fontId="2" fillId="0" borderId="3" xfId="1" applyFont="1" applyBorder="1" applyAlignment="1">
      <alignment vertical="center"/>
    </xf>
    <xf numFmtId="164" fontId="2" fillId="0" borderId="3" xfId="1" applyNumberFormat="1" applyFont="1" applyBorder="1" applyAlignment="1">
      <alignment horizontal="centerContinuous" vertical="top"/>
    </xf>
    <xf numFmtId="0" fontId="2" fillId="0" borderId="3" xfId="1" applyFont="1" applyBorder="1" applyAlignment="1">
      <alignment horizontal="centerContinuous" vertical="top"/>
    </xf>
    <xf numFmtId="0" fontId="2" fillId="0" borderId="0" xfId="1" applyFont="1" applyAlignment="1">
      <alignment horizontal="left" vertical="top"/>
    </xf>
    <xf numFmtId="164" fontId="4" fillId="0" borderId="1" xfId="1" applyNumberFormat="1" applyFont="1" applyBorder="1" applyAlignment="1">
      <alignment horizontal="centerContinuous"/>
    </xf>
    <xf numFmtId="0" fontId="4" fillId="0" borderId="1" xfId="1" applyFont="1" applyBorder="1" applyAlignment="1">
      <alignment horizontal="centerContinuous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64" fontId="2" fillId="0" borderId="1" xfId="1" applyNumberFormat="1" applyFont="1" applyBorder="1" applyAlignment="1">
      <alignment horizontal="centerContinuous"/>
    </xf>
    <xf numFmtId="0" fontId="2" fillId="0" borderId="1" xfId="1" applyFont="1" applyBorder="1" applyAlignment="1">
      <alignment horizontal="centerContinuous"/>
    </xf>
    <xf numFmtId="164" fontId="2" fillId="0" borderId="4" xfId="1" applyNumberFormat="1" applyFont="1" applyBorder="1"/>
    <xf numFmtId="0" fontId="2" fillId="0" borderId="4" xfId="1" applyFont="1" applyBorder="1" applyAlignment="1">
      <alignment horizontal="center"/>
    </xf>
    <xf numFmtId="0" fontId="2" fillId="0" borderId="4" xfId="1" applyFont="1" applyBorder="1"/>
    <xf numFmtId="0" fontId="4" fillId="0" borderId="4" xfId="1" applyFont="1" applyBorder="1" applyAlignment="1">
      <alignment horizontal="left"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D_130I/HAT/Fonds%20communs/Production/R&#233;sultats%20de%20l'enqu&#234;te%20FC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s et affiliation"/>
      <sheetName val="Familles de fds"/>
      <sheetName val="Répartition actifs (répondant)"/>
      <sheetName val="Répart actifs résumé"/>
      <sheetName val="Répartition actifs (archives)"/>
      <sheetName val="Estimations"/>
      <sheetName val="Canada (IFIC)"/>
      <sheetName val="Canada (IFIC 2e version)"/>
      <sheetName val="Investment Product Type"/>
      <sheetName val="Broad Asset Class"/>
    </sheetNames>
    <sheetDataSet>
      <sheetData sheetId="0">
        <row r="51">
          <cell r="J51">
            <v>196682379.15172002</v>
          </cell>
        </row>
        <row r="57">
          <cell r="K57">
            <v>104560118.11515</v>
          </cell>
          <cell r="L57">
            <v>110660212.22447</v>
          </cell>
          <cell r="M57">
            <v>116333841</v>
          </cell>
          <cell r="N57">
            <v>120031523</v>
          </cell>
          <cell r="O57">
            <v>112399585</v>
          </cell>
          <cell r="P57">
            <v>122801600.5</v>
          </cell>
          <cell r="Q57">
            <v>129127097</v>
          </cell>
          <cell r="R57">
            <v>129188411.4637</v>
          </cell>
          <cell r="S57">
            <v>146812077.94689998</v>
          </cell>
          <cell r="T57">
            <v>160235351.63080001</v>
          </cell>
        </row>
        <row r="59">
          <cell r="K59">
            <v>208557958.51515001</v>
          </cell>
          <cell r="L59">
            <v>218551898.65759</v>
          </cell>
          <cell r="M59">
            <v>227873699.764</v>
          </cell>
          <cell r="N59">
            <v>235899828.68521699</v>
          </cell>
          <cell r="O59">
            <v>220968513.32346001</v>
          </cell>
          <cell r="P59">
            <v>245729196.39929998</v>
          </cell>
          <cell r="Q59">
            <v>254227801.69999999</v>
          </cell>
          <cell r="R59">
            <v>256641587.8637</v>
          </cell>
          <cell r="S59">
            <v>289873298.27489996</v>
          </cell>
          <cell r="T59">
            <v>318735525.67589998</v>
          </cell>
        </row>
      </sheetData>
      <sheetData sheetId="1"/>
      <sheetData sheetId="2"/>
      <sheetData sheetId="3"/>
      <sheetData sheetId="4"/>
      <sheetData sheetId="5"/>
      <sheetData sheetId="6">
        <row r="5">
          <cell r="W5">
            <v>851.34096464234267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workbookViewId="0">
      <selection activeCell="A2" sqref="A2"/>
    </sheetView>
  </sheetViews>
  <sheetFormatPr baseColWidth="10" defaultRowHeight="12.75" x14ac:dyDescent="0.2"/>
  <cols>
    <col min="1" max="1" width="6.42578125" style="5" customWidth="1"/>
    <col min="2" max="2" width="7.85546875" style="4" customWidth="1"/>
    <col min="3" max="3" width="10.7109375" style="1" customWidth="1"/>
    <col min="4" max="4" width="1.7109375" style="4" customWidth="1"/>
    <col min="5" max="5" width="6.7109375" style="3" customWidth="1"/>
    <col min="6" max="6" width="1.7109375" style="4" customWidth="1"/>
    <col min="7" max="7" width="10.7109375" style="1" customWidth="1"/>
    <col min="8" max="8" width="1.7109375" style="1" customWidth="1"/>
    <col min="9" max="9" width="6.7109375" style="3" customWidth="1"/>
    <col min="10" max="10" width="1.7109375" style="4" customWidth="1"/>
    <col min="11" max="11" width="10.7109375" style="1" customWidth="1"/>
    <col min="12" max="12" width="1.7109375" style="4" customWidth="1"/>
    <col min="13" max="13" width="6.7109375" style="3" customWidth="1"/>
    <col min="14" max="14" width="13.5703125" style="1" customWidth="1"/>
    <col min="15" max="15" width="13.5703125" style="2" customWidth="1"/>
    <col min="16" max="28" width="13.5703125" style="1" customWidth="1"/>
    <col min="29" max="16384" width="11.42578125" style="1"/>
  </cols>
  <sheetData>
    <row r="1" spans="1:15" s="1" customFormat="1" ht="18" customHeight="1" thickBot="1" x14ac:dyDescent="0.25">
      <c r="A1" s="51" t="s">
        <v>12</v>
      </c>
      <c r="B1" s="49"/>
      <c r="C1" s="50"/>
      <c r="D1" s="49"/>
      <c r="E1" s="48"/>
      <c r="F1" s="49"/>
      <c r="G1" s="50"/>
      <c r="H1" s="50"/>
      <c r="I1" s="48"/>
      <c r="J1" s="49"/>
      <c r="K1" s="50"/>
      <c r="L1" s="49"/>
      <c r="M1" s="48"/>
      <c r="O1" s="2"/>
    </row>
    <row r="2" spans="1:15" s="1" customFormat="1" ht="18" customHeight="1" x14ac:dyDescent="0.2">
      <c r="A2" s="5" t="s">
        <v>11</v>
      </c>
      <c r="B2" s="4" t="s">
        <v>10</v>
      </c>
      <c r="C2" s="47" t="s">
        <v>9</v>
      </c>
      <c r="D2" s="47"/>
      <c r="E2" s="46"/>
      <c r="F2" s="44"/>
      <c r="G2" s="45" t="s">
        <v>8</v>
      </c>
      <c r="H2" s="45"/>
      <c r="I2" s="45"/>
      <c r="J2" s="44"/>
      <c r="K2" s="43" t="s">
        <v>7</v>
      </c>
      <c r="L2" s="43"/>
      <c r="M2" s="42"/>
      <c r="O2" s="2"/>
    </row>
    <row r="3" spans="1:15" s="9" customFormat="1" ht="18" customHeight="1" x14ac:dyDescent="0.2">
      <c r="A3" s="41"/>
      <c r="B3" s="37"/>
      <c r="C3" s="40" t="s">
        <v>6</v>
      </c>
      <c r="D3" s="40"/>
      <c r="E3" s="39"/>
      <c r="F3" s="37"/>
      <c r="G3" s="38"/>
      <c r="H3" s="38"/>
      <c r="I3" s="38"/>
      <c r="J3" s="37"/>
      <c r="K3" s="36" t="s">
        <v>5</v>
      </c>
      <c r="L3" s="36"/>
      <c r="M3" s="35"/>
      <c r="O3" s="2"/>
    </row>
    <row r="4" spans="1:15" s="1" customFormat="1" ht="18" customHeight="1" x14ac:dyDescent="0.2">
      <c r="A4" s="34"/>
      <c r="B4" s="31"/>
      <c r="C4" s="33" t="s">
        <v>4</v>
      </c>
      <c r="D4" s="31" t="s">
        <v>3</v>
      </c>
      <c r="E4" s="32" t="s">
        <v>2</v>
      </c>
      <c r="F4" s="31" t="s">
        <v>3</v>
      </c>
      <c r="G4" s="33" t="s">
        <v>4</v>
      </c>
      <c r="H4" s="33" t="s">
        <v>3</v>
      </c>
      <c r="I4" s="32" t="s">
        <v>2</v>
      </c>
      <c r="J4" s="31" t="s">
        <v>3</v>
      </c>
      <c r="K4" s="30" t="s">
        <v>4</v>
      </c>
      <c r="L4" s="29" t="s">
        <v>3</v>
      </c>
      <c r="M4" s="28" t="s">
        <v>2</v>
      </c>
      <c r="O4" s="2"/>
    </row>
    <row r="5" spans="1:15" s="9" customFormat="1" ht="11.25" customHeight="1" x14ac:dyDescent="0.2">
      <c r="A5" s="26"/>
      <c r="B5" s="25"/>
      <c r="C5" s="6"/>
      <c r="D5" s="22"/>
      <c r="E5" s="24"/>
      <c r="F5" s="22"/>
      <c r="G5" s="23"/>
      <c r="H5" s="22"/>
      <c r="I5" s="24"/>
      <c r="J5" s="22"/>
      <c r="K5" s="10"/>
      <c r="L5" s="20"/>
      <c r="M5" s="19"/>
      <c r="N5" s="27"/>
      <c r="O5" s="10"/>
    </row>
    <row r="6" spans="1:15" s="9" customFormat="1" ht="11.25" customHeight="1" x14ac:dyDescent="0.2">
      <c r="A6" s="26">
        <v>2016</v>
      </c>
      <c r="B6" s="25">
        <v>2</v>
      </c>
      <c r="C6" s="6">
        <f>'[1]Ens et affiliation'!$K$57/1000000</f>
        <v>104.56011811515</v>
      </c>
      <c r="D6" s="22"/>
      <c r="E6" s="24">
        <f>(C6/K6)*100</f>
        <v>50.134801308747271</v>
      </c>
      <c r="F6" s="22"/>
      <c r="G6" s="23">
        <f>K6-C6</f>
        <v>103.9978404</v>
      </c>
      <c r="H6" s="22"/>
      <c r="I6" s="3">
        <f>(G6/K6)*100</f>
        <v>49.865198691252729</v>
      </c>
      <c r="J6" s="22"/>
      <c r="K6" s="21">
        <f>'[1]Ens et affiliation'!$K$59/1000000</f>
        <v>208.55795851515001</v>
      </c>
      <c r="L6" s="22"/>
      <c r="M6" s="19">
        <v>100</v>
      </c>
      <c r="N6" s="27"/>
      <c r="O6" s="10"/>
    </row>
    <row r="7" spans="1:15" s="9" customFormat="1" ht="11.25" customHeight="1" x14ac:dyDescent="0.2">
      <c r="A7" s="26"/>
      <c r="B7" s="25"/>
      <c r="C7" s="6"/>
      <c r="D7" s="22"/>
      <c r="E7" s="24"/>
      <c r="F7" s="22"/>
      <c r="G7" s="23"/>
      <c r="H7" s="22"/>
      <c r="I7" s="3"/>
      <c r="J7" s="22"/>
      <c r="K7" s="21"/>
      <c r="L7" s="20"/>
      <c r="M7" s="19"/>
      <c r="N7" s="27"/>
      <c r="O7" s="10"/>
    </row>
    <row r="8" spans="1:15" s="9" customFormat="1" ht="11.25" customHeight="1" x14ac:dyDescent="0.2">
      <c r="A8" s="26">
        <v>2017</v>
      </c>
      <c r="B8" s="25">
        <v>1</v>
      </c>
      <c r="C8" s="6">
        <f>'[1]Ens et affiliation'!$L$57/1000000</f>
        <v>110.66021222447</v>
      </c>
      <c r="D8" s="22"/>
      <c r="E8" s="24">
        <f>(C8/K8)*100</f>
        <v>50.633379487516486</v>
      </c>
      <c r="F8" s="22"/>
      <c r="G8" s="23">
        <f>K8-C8</f>
        <v>107.89168643312001</v>
      </c>
      <c r="H8" s="22"/>
      <c r="I8" s="3">
        <f>(G8/K8)*100</f>
        <v>49.366620512483514</v>
      </c>
      <c r="J8" s="22"/>
      <c r="K8" s="21">
        <f>'[1]Ens et affiliation'!$L$59/1000000</f>
        <v>218.55189865759002</v>
      </c>
      <c r="L8" s="22"/>
      <c r="M8" s="19">
        <v>100</v>
      </c>
      <c r="N8" s="27"/>
      <c r="O8" s="10"/>
    </row>
    <row r="9" spans="1:15" s="9" customFormat="1" ht="11.25" customHeight="1" x14ac:dyDescent="0.2">
      <c r="A9" s="26"/>
      <c r="B9" s="25">
        <v>2</v>
      </c>
      <c r="C9" s="6">
        <f>'[1]Ens et affiliation'!$M$57/1000000</f>
        <v>116.33384100000001</v>
      </c>
      <c r="D9" s="22"/>
      <c r="E9" s="24">
        <f>(C9/K9)*100</f>
        <v>51.051894589187988</v>
      </c>
      <c r="F9" s="22"/>
      <c r="G9" s="23">
        <f>K9-C9</f>
        <v>111.539858764</v>
      </c>
      <c r="H9" s="22"/>
      <c r="I9" s="3">
        <f>(G9/K9)*100</f>
        <v>48.948105410812012</v>
      </c>
      <c r="J9" s="22"/>
      <c r="K9" s="21">
        <f>'[1]Ens et affiliation'!$M$59/1000000</f>
        <v>227.87369976400001</v>
      </c>
      <c r="L9" s="22"/>
      <c r="M9" s="19">
        <v>100</v>
      </c>
      <c r="N9" s="27"/>
      <c r="O9" s="10"/>
    </row>
    <row r="10" spans="1:15" s="9" customFormat="1" ht="11.25" customHeight="1" x14ac:dyDescent="0.2">
      <c r="A10" s="26"/>
      <c r="B10" s="25"/>
      <c r="C10" s="6"/>
      <c r="D10" s="22"/>
      <c r="E10" s="24"/>
      <c r="F10" s="22"/>
      <c r="G10" s="23"/>
      <c r="H10" s="22"/>
      <c r="I10" s="3"/>
      <c r="J10" s="22"/>
      <c r="K10" s="21"/>
      <c r="L10" s="20"/>
      <c r="M10" s="19"/>
      <c r="N10" s="27"/>
      <c r="O10" s="10"/>
    </row>
    <row r="11" spans="1:15" s="9" customFormat="1" ht="11.25" customHeight="1" x14ac:dyDescent="0.2">
      <c r="A11" s="26">
        <v>2018</v>
      </c>
      <c r="B11" s="25">
        <v>1</v>
      </c>
      <c r="C11" s="6">
        <f>'[1]Ens et affiliation'!$N$57/1000000</f>
        <v>120.03152300000001</v>
      </c>
      <c r="D11" s="22"/>
      <c r="E11" s="24">
        <f>(C11/K11)*100</f>
        <v>50.882412110679908</v>
      </c>
      <c r="F11" s="22"/>
      <c r="G11" s="23">
        <f>K11-C11</f>
        <v>115.86830568521698</v>
      </c>
      <c r="H11" s="22"/>
      <c r="I11" s="3">
        <f>(G11/K11)*100</f>
        <v>49.117587889320092</v>
      </c>
      <c r="J11" s="22"/>
      <c r="K11" s="21">
        <f>'[1]Ens et affiliation'!$N$59/1000000</f>
        <v>235.89982868521699</v>
      </c>
      <c r="L11" s="20"/>
      <c r="M11" s="19">
        <v>100</v>
      </c>
      <c r="N11" s="27"/>
      <c r="O11" s="10"/>
    </row>
    <row r="12" spans="1:15" s="9" customFormat="1" ht="11.25" customHeight="1" x14ac:dyDescent="0.2">
      <c r="A12" s="26"/>
      <c r="B12" s="25">
        <v>2</v>
      </c>
      <c r="C12" s="6">
        <f>'[1]Ens et affiliation'!$O$57/1000000</f>
        <v>112.399585</v>
      </c>
      <c r="D12" s="22"/>
      <c r="E12" s="24">
        <f>(C12/K12)*100</f>
        <v>50.866787900892596</v>
      </c>
      <c r="F12" s="22"/>
      <c r="G12" s="23">
        <f>K12-C12</f>
        <v>108.56892832346</v>
      </c>
      <c r="H12" s="22"/>
      <c r="I12" s="3">
        <f>(G12/K12)*100</f>
        <v>49.133212099107404</v>
      </c>
      <c r="J12" s="22"/>
      <c r="K12" s="21">
        <f>'[1]Ens et affiliation'!$O$59/1000000</f>
        <v>220.96851332346</v>
      </c>
      <c r="L12" s="20"/>
      <c r="M12" s="19">
        <v>100</v>
      </c>
      <c r="N12" s="27"/>
      <c r="O12" s="10"/>
    </row>
    <row r="13" spans="1:15" s="9" customFormat="1" ht="11.25" customHeight="1" x14ac:dyDescent="0.2">
      <c r="A13" s="26"/>
      <c r="B13" s="25"/>
      <c r="C13" s="6"/>
      <c r="D13" s="22"/>
      <c r="E13" s="24"/>
      <c r="F13" s="22"/>
      <c r="G13" s="23"/>
      <c r="H13" s="22"/>
      <c r="I13" s="3"/>
      <c r="J13" s="22"/>
      <c r="K13" s="21"/>
      <c r="L13" s="20"/>
      <c r="M13" s="19"/>
      <c r="N13" s="27"/>
      <c r="O13" s="10"/>
    </row>
    <row r="14" spans="1:15" s="9" customFormat="1" ht="11.25" customHeight="1" x14ac:dyDescent="0.2">
      <c r="A14" s="26">
        <v>2019</v>
      </c>
      <c r="B14" s="25">
        <v>1</v>
      </c>
      <c r="C14" s="6">
        <f>'[1]Ens et affiliation'!$P$57/1000000</f>
        <v>122.80160050000001</v>
      </c>
      <c r="D14" s="22"/>
      <c r="E14" s="24">
        <f>(C14/K14)*100</f>
        <v>49.974362957038444</v>
      </c>
      <c r="F14" s="22"/>
      <c r="G14" s="23">
        <f>K14-C14</f>
        <v>122.92759589929997</v>
      </c>
      <c r="H14" s="22"/>
      <c r="I14" s="3">
        <f>(G14/K14)*100</f>
        <v>50.025637042961556</v>
      </c>
      <c r="J14" s="22"/>
      <c r="K14" s="21">
        <f>'[1]Ens et affiliation'!$P$59/1000000</f>
        <v>245.72919639929998</v>
      </c>
      <c r="L14" s="20"/>
      <c r="M14" s="19">
        <v>100</v>
      </c>
      <c r="N14" s="27"/>
      <c r="O14" s="10"/>
    </row>
    <row r="15" spans="1:15" s="9" customFormat="1" ht="11.25" customHeight="1" x14ac:dyDescent="0.2">
      <c r="A15" s="26"/>
      <c r="B15" s="25">
        <v>2</v>
      </c>
      <c r="C15" s="6">
        <f>'[1]Ens et affiliation'!$Q$57/1000000</f>
        <v>129.12709699999999</v>
      </c>
      <c r="D15" s="22"/>
      <c r="E15" s="24">
        <f>(C15/K15)*100</f>
        <v>50.791886700249897</v>
      </c>
      <c r="F15" s="22"/>
      <c r="G15" s="23">
        <f>K15-C15</f>
        <v>125.10070469999999</v>
      </c>
      <c r="H15" s="22"/>
      <c r="I15" s="3">
        <f>(G15/K15)*100</f>
        <v>49.208113299750096</v>
      </c>
      <c r="J15" s="22"/>
      <c r="K15" s="21">
        <f>'[1]Ens et affiliation'!$Q$59/1000000</f>
        <v>254.22780169999999</v>
      </c>
      <c r="L15" s="20"/>
      <c r="M15" s="19">
        <v>100</v>
      </c>
      <c r="N15" s="27"/>
      <c r="O15" s="10"/>
    </row>
    <row r="16" spans="1:15" s="9" customFormat="1" ht="11.25" customHeight="1" x14ac:dyDescent="0.2">
      <c r="A16" s="26"/>
      <c r="B16" s="25"/>
      <c r="C16" s="6"/>
      <c r="D16" s="22"/>
      <c r="E16" s="24"/>
      <c r="F16" s="22"/>
      <c r="G16" s="23"/>
      <c r="H16" s="22"/>
      <c r="I16" s="3"/>
      <c r="J16" s="22"/>
      <c r="K16" s="21"/>
      <c r="L16" s="20"/>
      <c r="M16" s="19"/>
      <c r="N16" s="27"/>
      <c r="O16" s="10"/>
    </row>
    <row r="17" spans="1:15" s="9" customFormat="1" ht="11.25" customHeight="1" x14ac:dyDescent="0.2">
      <c r="A17" s="26">
        <v>2020</v>
      </c>
      <c r="B17" s="25">
        <v>1</v>
      </c>
      <c r="C17" s="6">
        <f>'[1]Ens et affiliation'!$R$57/1000000</f>
        <v>129.18841146369999</v>
      </c>
      <c r="D17" s="22" t="s">
        <v>1</v>
      </c>
      <c r="E17" s="24">
        <f>(C17/K17)*100</f>
        <v>50.33806583690199</v>
      </c>
      <c r="F17" s="22" t="s">
        <v>1</v>
      </c>
      <c r="G17" s="23">
        <f>K17-C17</f>
        <v>127.45317640000002</v>
      </c>
      <c r="H17" s="22"/>
      <c r="I17" s="3">
        <f>(G17/K17)*100</f>
        <v>49.661934163098003</v>
      </c>
      <c r="J17" s="22"/>
      <c r="K17" s="21">
        <f>'[1]Ens et affiliation'!$R$59/1000000</f>
        <v>256.64158786370001</v>
      </c>
      <c r="L17" s="22"/>
      <c r="M17" s="19">
        <v>100</v>
      </c>
      <c r="N17" s="27"/>
      <c r="O17" s="10"/>
    </row>
    <row r="18" spans="1:15" s="9" customFormat="1" ht="11.25" customHeight="1" x14ac:dyDescent="0.2">
      <c r="A18" s="26"/>
      <c r="B18" s="25">
        <v>2</v>
      </c>
      <c r="C18" s="6">
        <f>'[1]Ens et affiliation'!$S$57/1000000</f>
        <v>146.81207794689999</v>
      </c>
      <c r="D18" s="22" t="s">
        <v>1</v>
      </c>
      <c r="E18" s="24">
        <f>(C18/K18)*100</f>
        <v>50.646982257631556</v>
      </c>
      <c r="F18" s="22" t="s">
        <v>1</v>
      </c>
      <c r="G18" s="23">
        <f>K18-C18</f>
        <v>143.06122032799999</v>
      </c>
      <c r="H18" s="22"/>
      <c r="I18" s="3">
        <f>(G18/K18)*100</f>
        <v>49.353017742368444</v>
      </c>
      <c r="J18" s="22"/>
      <c r="K18" s="21">
        <f>'[1]Ens et affiliation'!$S$59/1000000</f>
        <v>289.87329827489998</v>
      </c>
      <c r="L18" s="22"/>
      <c r="M18" s="19">
        <v>100</v>
      </c>
      <c r="N18" s="27"/>
      <c r="O18" s="10"/>
    </row>
    <row r="19" spans="1:15" s="9" customFormat="1" ht="11.25" customHeight="1" x14ac:dyDescent="0.25">
      <c r="N19" s="27"/>
      <c r="O19" s="10"/>
    </row>
    <row r="20" spans="1:15" s="9" customFormat="1" ht="11.25" customHeight="1" x14ac:dyDescent="0.2">
      <c r="A20" s="26">
        <v>2021</v>
      </c>
      <c r="B20" s="25">
        <v>1</v>
      </c>
      <c r="C20" s="6">
        <f>'[1]Ens et affiliation'!$T$57/1000000</f>
        <v>160.23535163080001</v>
      </c>
      <c r="D20" s="22"/>
      <c r="E20" s="24">
        <f>(C20/K20)*100</f>
        <v>50.272197079698053</v>
      </c>
      <c r="F20" s="22"/>
      <c r="G20" s="23">
        <f>K20-C20</f>
        <v>158.50017404509995</v>
      </c>
      <c r="H20" s="22"/>
      <c r="I20" s="3">
        <f>(G20/K20)*100</f>
        <v>49.727802920301947</v>
      </c>
      <c r="J20" s="22"/>
      <c r="K20" s="21">
        <f>'[1]Ens et affiliation'!$T$59/1000000</f>
        <v>318.73552567589996</v>
      </c>
      <c r="L20" s="22"/>
      <c r="M20" s="19">
        <v>100</v>
      </c>
      <c r="N20" s="27"/>
      <c r="O20" s="10"/>
    </row>
    <row r="21" spans="1:15" s="9" customFormat="1" ht="11.25" customHeight="1" thickBot="1" x14ac:dyDescent="0.25">
      <c r="A21" s="26"/>
      <c r="B21" s="25"/>
      <c r="C21" s="6"/>
      <c r="D21" s="22"/>
      <c r="E21" s="24"/>
      <c r="F21" s="22"/>
      <c r="G21" s="23"/>
      <c r="H21" s="22"/>
      <c r="I21" s="3"/>
      <c r="J21" s="22"/>
      <c r="K21" s="21"/>
      <c r="L21" s="20"/>
      <c r="M21" s="19"/>
      <c r="O21" s="10"/>
    </row>
    <row r="22" spans="1:15" s="9" customFormat="1" ht="3.75" customHeight="1" x14ac:dyDescent="0.25">
      <c r="A22" s="18"/>
      <c r="B22" s="14"/>
      <c r="C22" s="16"/>
      <c r="D22" s="17"/>
      <c r="E22" s="15"/>
      <c r="F22" s="14"/>
      <c r="G22" s="16"/>
      <c r="H22" s="16"/>
      <c r="I22" s="15"/>
      <c r="J22" s="14"/>
      <c r="K22" s="13"/>
      <c r="L22" s="12"/>
      <c r="M22" s="11"/>
      <c r="O22" s="10"/>
    </row>
    <row r="23" spans="1:15" s="1" customFormat="1" x14ac:dyDescent="0.2">
      <c r="A23" s="8" t="s">
        <v>0</v>
      </c>
      <c r="B23" s="4"/>
      <c r="D23" s="4"/>
      <c r="E23" s="3"/>
      <c r="F23" s="4"/>
      <c r="I23" s="3"/>
      <c r="J23" s="4"/>
      <c r="L23" s="4"/>
      <c r="M23" s="3"/>
      <c r="O23" s="2"/>
    </row>
    <row r="24" spans="1:15" s="1" customFormat="1" x14ac:dyDescent="0.2">
      <c r="A24" s="5"/>
      <c r="B24" s="4"/>
      <c r="C24" s="6"/>
      <c r="D24" s="4"/>
      <c r="E24" s="3"/>
      <c r="F24" s="4"/>
      <c r="G24" s="6"/>
      <c r="I24" s="3"/>
      <c r="J24" s="4"/>
      <c r="L24" s="4"/>
      <c r="M24" s="3"/>
      <c r="O24" s="2"/>
    </row>
    <row r="25" spans="1:15" s="1" customFormat="1" x14ac:dyDescent="0.2">
      <c r="A25" s="5"/>
      <c r="B25" s="4"/>
      <c r="C25" s="6"/>
      <c r="D25" s="4"/>
      <c r="E25" s="3"/>
      <c r="F25" s="4"/>
      <c r="G25" s="6"/>
      <c r="I25" s="3"/>
      <c r="J25" s="4"/>
      <c r="K25" s="6"/>
      <c r="L25" s="4"/>
      <c r="M25" s="3"/>
      <c r="O25" s="2"/>
    </row>
    <row r="27" spans="1:15" s="1" customFormat="1" x14ac:dyDescent="0.2">
      <c r="A27" s="5"/>
      <c r="B27" s="4"/>
      <c r="C27" s="6"/>
      <c r="D27" s="7"/>
      <c r="E27" s="6"/>
      <c r="F27" s="7"/>
      <c r="G27" s="6"/>
      <c r="H27" s="6"/>
      <c r="I27" s="6"/>
      <c r="J27" s="7"/>
      <c r="K27" s="6"/>
      <c r="L27" s="4"/>
      <c r="M27" s="3"/>
      <c r="O27" s="2"/>
    </row>
  </sheetData>
  <mergeCells count="1">
    <mergeCell ref="G2:I2"/>
  </mergeCells>
  <pageMargins left="0.78740157480314965" right="0.78740157480314965" top="0.59055118110236227" bottom="0.59055118110236227" header="0.19685039370078741" footer="0.19685039370078741"/>
  <pageSetup paperSize="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fonds_aff_inst_depot</vt:lpstr>
      <vt:lpstr>fonds_aff_inst_depot!Zone_d_impression</vt:lpstr>
    </vt:vector>
  </TitlesOfParts>
  <Company>Gouvernement du Québec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Utilisateur Windows</cp:lastModifiedBy>
  <dcterms:created xsi:type="dcterms:W3CDTF">2021-09-23T17:19:39Z</dcterms:created>
  <dcterms:modified xsi:type="dcterms:W3CDTF">2021-09-23T17:19:39Z</dcterms:modified>
</cp:coreProperties>
</file>