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8.xml" ContentType="application/vnd.openxmlformats-officedocument.spreadsheetml.worksheet+xml"/>
  <Override PartName="/xl/chartsheets/sheet6.xml" ContentType="application/vnd.openxmlformats-officedocument.spreadsheetml.chartsheet+xml"/>
  <Override PartName="/xl/worksheets/sheet19.xml" ContentType="application/vnd.openxmlformats-officedocument.spreadsheetml.worksheet+xml"/>
  <Override PartName="/xl/chartsheets/sheet7.xml" ContentType="application/vnd.openxmlformats-officedocument.spreadsheetml.chart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5.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6.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7.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autoCompressPictures="0"/>
  <mc:AlternateContent xmlns:mc="http://schemas.openxmlformats.org/markup-compatibility/2006">
    <mc:Choice Requires="x15">
      <x15ac:absPath xmlns:x15ac="http://schemas.microsoft.com/office/spreadsheetml/2010/11/ac" url="P:\Occ_290c\Dépenses en culture - 10-1000\Dépenses municipalités - H6A\H6A-02 Enquête et échéancier\E351-dépenses 2024\"/>
    </mc:Choice>
  </mc:AlternateContent>
  <xr:revisionPtr revIDLastSave="0" documentId="13_ncr:1_{35E46E00-970E-4C99-9BB3-3320FD448109}" xr6:coauthVersionLast="47" xr6:coauthVersionMax="47" xr10:uidLastSave="{00000000-0000-0000-0000-000000000000}"/>
  <bookViews>
    <workbookView xWindow="28680" yWindow="-120" windowWidth="29040" windowHeight="15720" tabRatio="753" xr2:uid="{00000000-000D-0000-FFFF-FFFF00000000}"/>
  </bookViews>
  <sheets>
    <sheet name="#1 Identification" sheetId="16" r:id="rId1"/>
    <sheet name="cocher" sheetId="46" state="veryHidden" r:id="rId2"/>
    <sheet name="#2 MAMH" sheetId="20" r:id="rId3"/>
    <sheet name="#3 Bibliothèques" sheetId="49" r:id="rId4"/>
    <sheet name="#4 Arts et lettres" sheetId="23" r:id="rId5"/>
    <sheet name="#5 Événements culturels" sheetId="24" r:id="rId6"/>
    <sheet name="#6 Éven composante culturelle" sheetId="25" r:id="rId7"/>
    <sheet name="#7 Loisirs culturel et scient" sheetId="26" r:id="rId8"/>
    <sheet name="#8 Patrimoine art public design" sheetId="27" r:id="rId9"/>
    <sheet name="#9 Conservation Archives" sheetId="28" r:id="rId10"/>
    <sheet name="#10 Non réparties" sheetId="29" r:id="rId11"/>
    <sheet name="#11 Sommaire  services rendus" sheetId="1" r:id="rId12"/>
    <sheet name="#12 Frais financement gestion" sheetId="30" r:id="rId13"/>
    <sheet name="#13 - Tab.1" sheetId="31" r:id="rId14"/>
    <sheet name="#14 - Tab.2" sheetId="33" r:id="rId15"/>
    <sheet name="#15 - Figure 1" sheetId="34" r:id="rId16"/>
    <sheet name="#16 - Figure 2" sheetId="36" r:id="rId17"/>
    <sheet name="#17 - Tab.3" sheetId="35" r:id="rId18"/>
    <sheet name="#18 - Tab.4" sheetId="37" r:id="rId19"/>
    <sheet name="#19 - Figure 3" sheetId="38" r:id="rId20"/>
    <sheet name="#20 - Figure 4" sheetId="40" r:id="rId21"/>
    <sheet name="#21 - Figure 5" sheetId="41" r:id="rId22"/>
    <sheet name="#22 - Tab.6" sheetId="42" r:id="rId23"/>
    <sheet name="#23 - Figure 6" sheetId="44" r:id="rId24"/>
    <sheet name="#24 - Tab.7" sheetId="43" r:id="rId25"/>
    <sheet name="#25 - Figure 7" sheetId="45" r:id="rId26"/>
    <sheet name="#26  Commentaires" sheetId="47" r:id="rId27"/>
  </sheets>
  <definedNames>
    <definedName name="_xlnm.Print_Titles" localSheetId="10">'#10 Non réparties'!$A:$F,'#10 Non réparties'!$1:$8</definedName>
    <definedName name="_xlnm.Print_Titles" localSheetId="12">'#12 Frais financement gestion'!$1:$4</definedName>
    <definedName name="_xlnm.Print_Titles" localSheetId="2">'#2 MAMH'!$1:$4</definedName>
    <definedName name="_xlnm.Print_Titles" localSheetId="4">'#4 Arts et lettres'!$A:$F,'#4 Arts et lettres'!$1:$8</definedName>
    <definedName name="_xlnm.Print_Titles" localSheetId="5">'#5 Événements culturels'!$A:$F,'#5 Événements culturels'!$1:$8</definedName>
    <definedName name="_xlnm.Print_Titles" localSheetId="6">'#6 Éven composante culturelle'!$A:$F,'#6 Éven composante culturelle'!$1:$8</definedName>
    <definedName name="_xlnm.Print_Titles" localSheetId="7">'#7 Loisirs culturel et scient'!$A:$F,'#7 Loisirs culturel et scient'!$1:$8</definedName>
    <definedName name="_xlnm.Print_Titles" localSheetId="8">'#8 Patrimoine art public design'!$A:$F,'#8 Patrimoine art public design'!$1:$8</definedName>
    <definedName name="_xlnm.Print_Titles" localSheetId="9">'#9 Conservation Archives'!$A:$F,'#9 Conservation Archives'!$1:$8</definedName>
    <definedName name="_xlnm.Print_Area" localSheetId="0">'#1 Identification'!$A$1:$L$68</definedName>
    <definedName name="_xlnm.Print_Area" localSheetId="11">'#11 Sommaire  services rendus'!$A$2:$T$58</definedName>
    <definedName name="_xlnm.Print_Area" localSheetId="12">'#12 Frais financement gestion'!$A$1:$E$51</definedName>
    <definedName name="_xlnm.Print_Area" localSheetId="13">'#13 - Tab.1'!$A$1:$E$15</definedName>
    <definedName name="_xlnm.Print_Area" localSheetId="14">'#14 - Tab.2'!$A$1:$O$37</definedName>
    <definedName name="_xlnm.Print_Area" localSheetId="17">'#17 - Tab.3'!$A$1:$C$16</definedName>
    <definedName name="_xlnm.Print_Area" localSheetId="18">'#18 - Tab.4'!$A$1:$I$81</definedName>
    <definedName name="_xlnm.Print_Area" localSheetId="2">'#2 MAMH'!$A$1:$J$45</definedName>
    <definedName name="_xlnm.Print_Area" localSheetId="22">'#22 - Tab.6'!$A$1:$C$28</definedName>
    <definedName name="_xlnm.Print_Area" localSheetId="24">'#24 - Tab.7'!$A$1:$F$43</definedName>
    <definedName name="_xlnm.Print_Area" localSheetId="26">'#26  Commentaires'!$A$1:$A$6</definedName>
    <definedName name="_xlnm.Print_Area" localSheetId="3">'#3 Bibliothèques'!$A$1:$M$71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G32" i="49" l="1"/>
  <c r="K15" i="49" l="1"/>
  <c r="K32" i="49"/>
  <c r="K41" i="49"/>
  <c r="K50" i="49"/>
  <c r="K67" i="49"/>
  <c r="K52" i="49" l="1"/>
  <c r="K69" i="49" s="1"/>
  <c r="D20" i="49"/>
  <c r="D13" i="1" s="1"/>
  <c r="D24" i="49"/>
  <c r="D26" i="49"/>
  <c r="D19" i="1" s="1"/>
  <c r="D22" i="49"/>
  <c r="D28" i="49"/>
  <c r="D21" i="1" s="1"/>
  <c r="D30" i="49"/>
  <c r="D46" i="49"/>
  <c r="D37" i="1" s="1"/>
  <c r="D48" i="49"/>
  <c r="D39" i="1" s="1"/>
  <c r="D37" i="49"/>
  <c r="D39" i="49"/>
  <c r="D31" i="1" s="1"/>
  <c r="D10" i="49"/>
  <c r="D13" i="49"/>
  <c r="D56" i="49"/>
  <c r="D47" i="1" s="1"/>
  <c r="D58" i="49"/>
  <c r="D49" i="1" s="1"/>
  <c r="D64" i="49"/>
  <c r="E8" i="33" s="1"/>
  <c r="D61" i="49"/>
  <c r="K8" i="33" s="1"/>
  <c r="E21" i="23"/>
  <c r="F10" i="37" s="1"/>
  <c r="D48" i="30"/>
  <c r="A4" i="49"/>
  <c r="C42" i="20"/>
  <c r="C32" i="20"/>
  <c r="C30" i="20"/>
  <c r="D18" i="30"/>
  <c r="C40" i="20"/>
  <c r="C21" i="20"/>
  <c r="D12" i="30"/>
  <c r="C15" i="20"/>
  <c r="D10" i="30" s="1"/>
  <c r="C10" i="20"/>
  <c r="D14" i="30"/>
  <c r="C23" i="20"/>
  <c r="D32" i="30" s="1"/>
  <c r="D36" i="30"/>
  <c r="D30" i="30"/>
  <c r="E17" i="23"/>
  <c r="F15" i="1" s="1"/>
  <c r="E15" i="24"/>
  <c r="E17" i="24"/>
  <c r="E21" i="24"/>
  <c r="E10" i="24"/>
  <c r="E19" i="25"/>
  <c r="J17" i="1" s="1"/>
  <c r="E23" i="26"/>
  <c r="E10" i="26"/>
  <c r="C19" i="37" s="1"/>
  <c r="E32" i="26"/>
  <c r="E34" i="26"/>
  <c r="L31" i="1" s="1"/>
  <c r="E25" i="27"/>
  <c r="E15" i="27"/>
  <c r="E21" i="27"/>
  <c r="F22" i="37" s="1"/>
  <c r="E10" i="27"/>
  <c r="N9" i="1" s="1"/>
  <c r="E32" i="28"/>
  <c r="E34" i="28"/>
  <c r="P31" i="1" s="1"/>
  <c r="E10" i="28"/>
  <c r="E41" i="29"/>
  <c r="R37" i="1" s="1"/>
  <c r="E43" i="29"/>
  <c r="R39" i="1" s="1"/>
  <c r="E10" i="29"/>
  <c r="E32" i="29"/>
  <c r="D7" i="31"/>
  <c r="E51" i="24"/>
  <c r="E53" i="24"/>
  <c r="E55" i="24"/>
  <c r="H51" i="1" s="1"/>
  <c r="K10" i="33"/>
  <c r="E57" i="24"/>
  <c r="E10" i="33"/>
  <c r="E51" i="27"/>
  <c r="E53" i="27"/>
  <c r="E55" i="27"/>
  <c r="E57" i="27"/>
  <c r="E13" i="33"/>
  <c r="E55" i="28"/>
  <c r="D15" i="1"/>
  <c r="E10" i="49"/>
  <c r="G15" i="49"/>
  <c r="I15" i="49"/>
  <c r="M15" i="49"/>
  <c r="O15" i="49"/>
  <c r="Q15" i="49"/>
  <c r="S15" i="49"/>
  <c r="U15" i="49"/>
  <c r="W15" i="49"/>
  <c r="Y15" i="49"/>
  <c r="AA15" i="49"/>
  <c r="AC15" i="49"/>
  <c r="AE15" i="49"/>
  <c r="AG15" i="49"/>
  <c r="I32" i="49"/>
  <c r="M32" i="49"/>
  <c r="O32" i="49"/>
  <c r="Q32" i="49"/>
  <c r="S32" i="49"/>
  <c r="U32" i="49"/>
  <c r="W32" i="49"/>
  <c r="Y32" i="49"/>
  <c r="AA32" i="49"/>
  <c r="AC32" i="49"/>
  <c r="AE32" i="49"/>
  <c r="AG32" i="49"/>
  <c r="G41" i="49"/>
  <c r="I41" i="49"/>
  <c r="M41" i="49"/>
  <c r="O41" i="49"/>
  <c r="Q41" i="49"/>
  <c r="S41" i="49"/>
  <c r="U41" i="49"/>
  <c r="W41" i="49"/>
  <c r="Y41" i="49"/>
  <c r="AA41" i="49"/>
  <c r="AC41" i="49"/>
  <c r="AE41" i="49"/>
  <c r="AG41" i="49"/>
  <c r="G50" i="49"/>
  <c r="I50" i="49"/>
  <c r="M50" i="49"/>
  <c r="O50" i="49"/>
  <c r="Q50" i="49"/>
  <c r="S50" i="49"/>
  <c r="U50" i="49"/>
  <c r="W50" i="49"/>
  <c r="Y50" i="49"/>
  <c r="AA50" i="49"/>
  <c r="AC50" i="49"/>
  <c r="AE50" i="49"/>
  <c r="AG50" i="49"/>
  <c r="E58" i="49"/>
  <c r="E61" i="49"/>
  <c r="E64" i="49"/>
  <c r="G67" i="49"/>
  <c r="I67" i="49"/>
  <c r="M67" i="49"/>
  <c r="O67" i="49"/>
  <c r="Q67" i="49"/>
  <c r="S67" i="49"/>
  <c r="U67" i="49"/>
  <c r="W67" i="49"/>
  <c r="Y67" i="49"/>
  <c r="AA67" i="49"/>
  <c r="AC67" i="49"/>
  <c r="AE67" i="49"/>
  <c r="AG67" i="49"/>
  <c r="A3" i="47"/>
  <c r="A3" i="43"/>
  <c r="D29" i="43"/>
  <c r="E43" i="23"/>
  <c r="E41" i="23"/>
  <c r="F37" i="1" s="1"/>
  <c r="E34" i="23"/>
  <c r="E32" i="23"/>
  <c r="E25" i="23"/>
  <c r="E23" i="23"/>
  <c r="F21" i="1" s="1"/>
  <c r="E19" i="23"/>
  <c r="E15" i="23"/>
  <c r="F13" i="1" s="1"/>
  <c r="E10" i="23"/>
  <c r="E43" i="24"/>
  <c r="E41" i="24"/>
  <c r="E45" i="24" s="1"/>
  <c r="H41" i="1" s="1"/>
  <c r="E34" i="24"/>
  <c r="E32" i="24"/>
  <c r="E25" i="24"/>
  <c r="H23" i="1" s="1"/>
  <c r="E23" i="24"/>
  <c r="E19" i="24"/>
  <c r="E43" i="25"/>
  <c r="J39" i="1" s="1"/>
  <c r="E41" i="25"/>
  <c r="E34" i="25"/>
  <c r="E32" i="25"/>
  <c r="J29" i="1" s="1"/>
  <c r="E25" i="25"/>
  <c r="E23" i="25"/>
  <c r="J21" i="1" s="1"/>
  <c r="E21" i="25"/>
  <c r="F16" i="37" s="1"/>
  <c r="E17" i="25"/>
  <c r="E15" i="25"/>
  <c r="E10" i="25"/>
  <c r="E43" i="26"/>
  <c r="E41" i="26"/>
  <c r="E25" i="26"/>
  <c r="G19" i="37" s="1"/>
  <c r="E21" i="26"/>
  <c r="E19" i="26"/>
  <c r="L17" i="1" s="1"/>
  <c r="E17" i="26"/>
  <c r="E19" i="37" s="1"/>
  <c r="E15" i="26"/>
  <c r="L13" i="1" s="1"/>
  <c r="E43" i="27"/>
  <c r="N39" i="1" s="1"/>
  <c r="E41" i="27"/>
  <c r="E34" i="27"/>
  <c r="N31" i="1" s="1"/>
  <c r="E32" i="27"/>
  <c r="E23" i="27"/>
  <c r="E19" i="27"/>
  <c r="E17" i="27"/>
  <c r="E22" i="37" s="1"/>
  <c r="E43" i="28"/>
  <c r="E41" i="28"/>
  <c r="E45" i="28" s="1"/>
  <c r="E25" i="28"/>
  <c r="G25" i="37" s="1"/>
  <c r="E23" i="28"/>
  <c r="P21" i="1" s="1"/>
  <c r="E21" i="28"/>
  <c r="E19" i="28"/>
  <c r="P17" i="1" s="1"/>
  <c r="E17" i="28"/>
  <c r="P15" i="1" s="1"/>
  <c r="E15" i="28"/>
  <c r="D25" i="37"/>
  <c r="E34" i="29"/>
  <c r="R31" i="1" s="1"/>
  <c r="E25" i="29"/>
  <c r="R23" i="1" s="1"/>
  <c r="E23" i="29"/>
  <c r="E21" i="29"/>
  <c r="F28" i="37" s="1"/>
  <c r="E19" i="29"/>
  <c r="E17" i="29"/>
  <c r="E28" i="37" s="1"/>
  <c r="E15" i="29"/>
  <c r="B31" i="43"/>
  <c r="A3" i="42"/>
  <c r="B4" i="42"/>
  <c r="B19" i="42"/>
  <c r="C24" i="42"/>
  <c r="A3" i="37"/>
  <c r="E10" i="37"/>
  <c r="F13" i="37"/>
  <c r="C16" i="37"/>
  <c r="D16" i="37"/>
  <c r="C22" i="37"/>
  <c r="D22" i="37"/>
  <c r="G22" i="37"/>
  <c r="C25" i="37"/>
  <c r="E25" i="37"/>
  <c r="C28" i="37"/>
  <c r="D28" i="37"/>
  <c r="J9" i="1"/>
  <c r="P9" i="1"/>
  <c r="R9" i="1"/>
  <c r="J13" i="1"/>
  <c r="N13" i="1"/>
  <c r="P13" i="1"/>
  <c r="R13" i="1"/>
  <c r="H15" i="1"/>
  <c r="F17" i="1"/>
  <c r="N17" i="1"/>
  <c r="H19" i="1"/>
  <c r="J19" i="1"/>
  <c r="N19" i="1"/>
  <c r="L21" i="1"/>
  <c r="N21" i="1"/>
  <c r="F23" i="1"/>
  <c r="J23" i="1"/>
  <c r="L23" i="1"/>
  <c r="N23" i="1"/>
  <c r="P23" i="1"/>
  <c r="F40" i="37"/>
  <c r="F54" i="37"/>
  <c r="D69" i="37"/>
  <c r="A3" i="35"/>
  <c r="B4" i="35"/>
  <c r="A3" i="33"/>
  <c r="E55" i="23"/>
  <c r="K9" i="33" s="1"/>
  <c r="E53" i="23"/>
  <c r="E51" i="23"/>
  <c r="E57" i="23"/>
  <c r="E9" i="33" s="1"/>
  <c r="E55" i="25"/>
  <c r="K11" i="33" s="1"/>
  <c r="E53" i="25"/>
  <c r="J49" i="1" s="1"/>
  <c r="E51" i="25"/>
  <c r="H11" i="33" s="1"/>
  <c r="E57" i="25"/>
  <c r="E55" i="26"/>
  <c r="K12" i="33" s="1"/>
  <c r="E53" i="26"/>
  <c r="E59" i="26" s="1"/>
  <c r="E51" i="26"/>
  <c r="E57" i="26"/>
  <c r="E53" i="28"/>
  <c r="E51" i="28"/>
  <c r="P47" i="1" s="1"/>
  <c r="E57" i="28"/>
  <c r="E14" i="33" s="1"/>
  <c r="E57" i="29"/>
  <c r="E53" i="29"/>
  <c r="R49" i="1" s="1"/>
  <c r="E51" i="29"/>
  <c r="E55" i="29"/>
  <c r="K15" i="33"/>
  <c r="A3" i="31"/>
  <c r="D4" i="31"/>
  <c r="B4" i="30"/>
  <c r="A4" i="1"/>
  <c r="F29" i="1"/>
  <c r="H29" i="1"/>
  <c r="P29" i="1"/>
  <c r="R29" i="1"/>
  <c r="H37" i="1"/>
  <c r="J37" i="1"/>
  <c r="P37" i="1"/>
  <c r="F39" i="1"/>
  <c r="H39" i="1"/>
  <c r="L39" i="1"/>
  <c r="P39" i="1"/>
  <c r="L47" i="1"/>
  <c r="F49" i="1"/>
  <c r="F51" i="1"/>
  <c r="J51" i="1"/>
  <c r="H53" i="1"/>
  <c r="N53" i="1"/>
  <c r="A4" i="29"/>
  <c r="H27" i="29"/>
  <c r="J27" i="29"/>
  <c r="L27" i="29"/>
  <c r="N27" i="29"/>
  <c r="P27" i="29"/>
  <c r="R27" i="29"/>
  <c r="T27" i="29"/>
  <c r="V27" i="29"/>
  <c r="V47" i="29" s="1"/>
  <c r="X27" i="29"/>
  <c r="Z27" i="29"/>
  <c r="AB27" i="29"/>
  <c r="AD27" i="29"/>
  <c r="AF27" i="29"/>
  <c r="AH27" i="29"/>
  <c r="AJ27" i="29"/>
  <c r="AL27" i="29"/>
  <c r="AN27" i="29"/>
  <c r="AP27" i="29"/>
  <c r="AR27" i="29"/>
  <c r="AT27" i="29"/>
  <c r="AV27" i="29"/>
  <c r="AX27" i="29"/>
  <c r="AZ27" i="29"/>
  <c r="H36" i="29"/>
  <c r="J36" i="29"/>
  <c r="L36" i="29"/>
  <c r="N36" i="29"/>
  <c r="P36" i="29"/>
  <c r="R36" i="29"/>
  <c r="T36" i="29"/>
  <c r="V36" i="29"/>
  <c r="X36" i="29"/>
  <c r="Z36" i="29"/>
  <c r="AB36" i="29"/>
  <c r="AD36" i="29"/>
  <c r="AD47" i="29"/>
  <c r="AF36" i="29"/>
  <c r="AH36" i="29"/>
  <c r="AJ36" i="29"/>
  <c r="AJ47" i="29" s="1"/>
  <c r="AJ61" i="29" s="1"/>
  <c r="AL36" i="29"/>
  <c r="AN36" i="29"/>
  <c r="AP36" i="29"/>
  <c r="AR36" i="29"/>
  <c r="AT36" i="29"/>
  <c r="AV36" i="29"/>
  <c r="AX36" i="29"/>
  <c r="AZ36" i="29"/>
  <c r="H45" i="29"/>
  <c r="J45" i="29"/>
  <c r="L45" i="29"/>
  <c r="N45" i="29"/>
  <c r="N47" i="29" s="1"/>
  <c r="P45" i="29"/>
  <c r="R45" i="29"/>
  <c r="R47" i="29" s="1"/>
  <c r="R61" i="29" s="1"/>
  <c r="T45" i="29"/>
  <c r="V45" i="29"/>
  <c r="X45" i="29"/>
  <c r="X47" i="29" s="1"/>
  <c r="X61" i="29" s="1"/>
  <c r="Z45" i="29"/>
  <c r="AB45" i="29"/>
  <c r="AD45" i="29"/>
  <c r="AF45" i="29"/>
  <c r="AF47" i="29" s="1"/>
  <c r="AF61" i="29" s="1"/>
  <c r="AH45" i="29"/>
  <c r="AH47" i="29"/>
  <c r="AJ45" i="29"/>
  <c r="AL45" i="29"/>
  <c r="AL47" i="29" s="1"/>
  <c r="AL61" i="29" s="1"/>
  <c r="AN45" i="29"/>
  <c r="AN47" i="29" s="1"/>
  <c r="AP45" i="29"/>
  <c r="AR45" i="29"/>
  <c r="AT45" i="29"/>
  <c r="AT47" i="29" s="1"/>
  <c r="AT61" i="29" s="1"/>
  <c r="AV45" i="29"/>
  <c r="AX45" i="29"/>
  <c r="AZ45" i="29"/>
  <c r="J47" i="29"/>
  <c r="H59" i="29"/>
  <c r="J59" i="29"/>
  <c r="L59" i="29"/>
  <c r="N59" i="29"/>
  <c r="P59" i="29"/>
  <c r="R59" i="29"/>
  <c r="T59" i="29"/>
  <c r="V59" i="29"/>
  <c r="X59" i="29"/>
  <c r="Z59" i="29"/>
  <c r="AB59" i="29"/>
  <c r="AD59" i="29"/>
  <c r="AF59" i="29"/>
  <c r="AH59" i="29"/>
  <c r="AJ59" i="29"/>
  <c r="AL59" i="29"/>
  <c r="AN59" i="29"/>
  <c r="AP59" i="29"/>
  <c r="AR59" i="29"/>
  <c r="AT59" i="29"/>
  <c r="AV59" i="29"/>
  <c r="AX59" i="29"/>
  <c r="AZ59" i="29"/>
  <c r="A4" i="28"/>
  <c r="H27" i="28"/>
  <c r="J27" i="28"/>
  <c r="L27" i="28"/>
  <c r="N27" i="28"/>
  <c r="P27" i="28"/>
  <c r="P47" i="28" s="1"/>
  <c r="R27" i="28"/>
  <c r="T27" i="28"/>
  <c r="V27" i="28"/>
  <c r="X27" i="28"/>
  <c r="X47" i="28" s="1"/>
  <c r="Z27" i="28"/>
  <c r="AB27" i="28"/>
  <c r="AD27" i="28"/>
  <c r="AF27" i="28"/>
  <c r="AH27" i="28"/>
  <c r="AJ27" i="28"/>
  <c r="AL27" i="28"/>
  <c r="AN27" i="28"/>
  <c r="AP27" i="28"/>
  <c r="AR27" i="28"/>
  <c r="AR61" i="28"/>
  <c r="AT27" i="28"/>
  <c r="AV27" i="28"/>
  <c r="AX27" i="28"/>
  <c r="AZ27" i="28"/>
  <c r="H36" i="28"/>
  <c r="J36" i="28"/>
  <c r="L36" i="28"/>
  <c r="N36" i="28"/>
  <c r="P36" i="28"/>
  <c r="R36" i="28"/>
  <c r="T36" i="28"/>
  <c r="V36" i="28"/>
  <c r="X36" i="28"/>
  <c r="Z36" i="28"/>
  <c r="AB36" i="28"/>
  <c r="AD36" i="28"/>
  <c r="AF36" i="28"/>
  <c r="AH36" i="28"/>
  <c r="AJ36" i="28"/>
  <c r="AL36" i="28"/>
  <c r="AN36" i="28"/>
  <c r="AP36" i="28"/>
  <c r="AR36" i="28"/>
  <c r="AT36" i="28"/>
  <c r="AV36" i="28"/>
  <c r="AX36" i="28"/>
  <c r="AZ36" i="28"/>
  <c r="H45" i="28"/>
  <c r="J45" i="28"/>
  <c r="L45" i="28"/>
  <c r="L47" i="28" s="1"/>
  <c r="L61" i="28" s="1"/>
  <c r="N45" i="28"/>
  <c r="P45" i="28"/>
  <c r="R45" i="28"/>
  <c r="R47" i="28" s="1"/>
  <c r="R61" i="28" s="1"/>
  <c r="T45" i="28"/>
  <c r="T47" i="28" s="1"/>
  <c r="T61" i="28" s="1"/>
  <c r="V45" i="28"/>
  <c r="X45" i="28"/>
  <c r="Z45" i="28"/>
  <c r="AB45" i="28"/>
  <c r="AB47" i="28" s="1"/>
  <c r="AB61" i="28" s="1"/>
  <c r="AD45" i="28"/>
  <c r="AF45" i="28"/>
  <c r="AH45" i="28"/>
  <c r="AH47" i="28" s="1"/>
  <c r="AH61" i="28" s="1"/>
  <c r="AJ45" i="28"/>
  <c r="AL45" i="28"/>
  <c r="AN45" i="28"/>
  <c r="AP45" i="28"/>
  <c r="AR45" i="28"/>
  <c r="AR47" i="28" s="1"/>
  <c r="AT45" i="28"/>
  <c r="AT47" i="28" s="1"/>
  <c r="AV45" i="28"/>
  <c r="AX45" i="28"/>
  <c r="AZ45" i="28"/>
  <c r="AF47" i="28"/>
  <c r="AP47" i="28"/>
  <c r="AP61" i="28" s="1"/>
  <c r="AX47" i="28"/>
  <c r="AX61" i="28" s="1"/>
  <c r="H59" i="28"/>
  <c r="J59" i="28"/>
  <c r="L59" i="28"/>
  <c r="N59" i="28"/>
  <c r="P59" i="28"/>
  <c r="R59" i="28"/>
  <c r="T59" i="28"/>
  <c r="V59" i="28"/>
  <c r="X59" i="28"/>
  <c r="Z59" i="28"/>
  <c r="AB59" i="28"/>
  <c r="AD59" i="28"/>
  <c r="AF59" i="28"/>
  <c r="AH59" i="28"/>
  <c r="AJ59" i="28"/>
  <c r="AL59" i="28"/>
  <c r="AN59" i="28"/>
  <c r="AP59" i="28"/>
  <c r="AR59" i="28"/>
  <c r="AT59" i="28"/>
  <c r="AV59" i="28"/>
  <c r="AX59" i="28"/>
  <c r="AZ59" i="28"/>
  <c r="A4" i="27"/>
  <c r="H27" i="27"/>
  <c r="J27" i="27"/>
  <c r="L27" i="27"/>
  <c r="N27" i="27"/>
  <c r="P27" i="27"/>
  <c r="R27" i="27"/>
  <c r="T27" i="27"/>
  <c r="T47" i="27"/>
  <c r="V27" i="27"/>
  <c r="X27" i="27"/>
  <c r="Z27" i="27"/>
  <c r="AB27" i="27"/>
  <c r="AD27" i="27"/>
  <c r="AF27" i="27"/>
  <c r="AH27" i="27"/>
  <c r="AJ27" i="27"/>
  <c r="AL27" i="27"/>
  <c r="AN27" i="27"/>
  <c r="AP27" i="27"/>
  <c r="AR27" i="27"/>
  <c r="AT27" i="27"/>
  <c r="AV27" i="27"/>
  <c r="AX27" i="27"/>
  <c r="AX47" i="27" s="1"/>
  <c r="AZ27" i="27"/>
  <c r="H36" i="27"/>
  <c r="J36" i="27"/>
  <c r="L36" i="27"/>
  <c r="N36" i="27"/>
  <c r="P36" i="27"/>
  <c r="R36" i="27"/>
  <c r="T36" i="27"/>
  <c r="V36" i="27"/>
  <c r="X36" i="27"/>
  <c r="Z36" i="27"/>
  <c r="AB36" i="27"/>
  <c r="AD36" i="27"/>
  <c r="AF36" i="27"/>
  <c r="AH36" i="27"/>
  <c r="AJ36" i="27"/>
  <c r="AL36" i="27"/>
  <c r="AN36" i="27"/>
  <c r="AP36" i="27"/>
  <c r="AR36" i="27"/>
  <c r="AT36" i="27"/>
  <c r="AV36" i="27"/>
  <c r="AX36" i="27"/>
  <c r="AZ36" i="27"/>
  <c r="H45" i="27"/>
  <c r="H47" i="27"/>
  <c r="H61" i="27" s="1"/>
  <c r="J45" i="27"/>
  <c r="L45" i="27"/>
  <c r="N45" i="27"/>
  <c r="P45" i="27"/>
  <c r="P47" i="27" s="1"/>
  <c r="R45" i="27"/>
  <c r="T45" i="27"/>
  <c r="V45" i="27"/>
  <c r="V47" i="27" s="1"/>
  <c r="V61" i="27" s="1"/>
  <c r="X45" i="27"/>
  <c r="X47" i="27" s="1"/>
  <c r="X61" i="27" s="1"/>
  <c r="Z45" i="27"/>
  <c r="AB45" i="27"/>
  <c r="AD45" i="27"/>
  <c r="AD47" i="27" s="1"/>
  <c r="AD61" i="27" s="1"/>
  <c r="AF45" i="27"/>
  <c r="AF47" i="27" s="1"/>
  <c r="AF61" i="27" s="1"/>
  <c r="AH45" i="27"/>
  <c r="AJ45" i="27"/>
  <c r="AL45" i="27"/>
  <c r="AL47" i="27" s="1"/>
  <c r="AL61" i="27" s="1"/>
  <c r="AN45" i="27"/>
  <c r="AN47" i="27" s="1"/>
  <c r="AN61" i="27" s="1"/>
  <c r="AP45" i="27"/>
  <c r="AR45" i="27"/>
  <c r="AT45" i="27"/>
  <c r="AT47" i="27" s="1"/>
  <c r="AT61" i="27" s="1"/>
  <c r="AV45" i="27"/>
  <c r="AV47" i="27" s="1"/>
  <c r="AV61" i="27" s="1"/>
  <c r="AX45" i="27"/>
  <c r="AZ45" i="27"/>
  <c r="P61" i="27"/>
  <c r="H59" i="27"/>
  <c r="J59" i="27"/>
  <c r="L59" i="27"/>
  <c r="N59" i="27"/>
  <c r="P59" i="27"/>
  <c r="R59" i="27"/>
  <c r="T59" i="27"/>
  <c r="V59" i="27"/>
  <c r="X59" i="27"/>
  <c r="Z59" i="27"/>
  <c r="AB59" i="27"/>
  <c r="AD59" i="27"/>
  <c r="AF59" i="27"/>
  <c r="AH59" i="27"/>
  <c r="AJ59" i="27"/>
  <c r="AL59" i="27"/>
  <c r="AN59" i="27"/>
  <c r="AP59" i="27"/>
  <c r="AR59" i="27"/>
  <c r="AT59" i="27"/>
  <c r="AV59" i="27"/>
  <c r="AX59" i="27"/>
  <c r="AX61" i="27" s="1"/>
  <c r="AZ59" i="27"/>
  <c r="A4" i="26"/>
  <c r="H27" i="26"/>
  <c r="J27" i="26"/>
  <c r="J47" i="26" s="1"/>
  <c r="J61" i="26" s="1"/>
  <c r="L27" i="26"/>
  <c r="N27" i="26"/>
  <c r="N47" i="26" s="1"/>
  <c r="N61" i="26" s="1"/>
  <c r="P27" i="26"/>
  <c r="R27" i="26"/>
  <c r="R47" i="26" s="1"/>
  <c r="R61" i="26" s="1"/>
  <c r="T27" i="26"/>
  <c r="V27" i="26"/>
  <c r="V47" i="26" s="1"/>
  <c r="V61" i="26" s="1"/>
  <c r="X27" i="26"/>
  <c r="Z27" i="26"/>
  <c r="Z47" i="26" s="1"/>
  <c r="Z61" i="26" s="1"/>
  <c r="AB27" i="26"/>
  <c r="AD27" i="26"/>
  <c r="AD47" i="26" s="1"/>
  <c r="AD61" i="26" s="1"/>
  <c r="AF27" i="26"/>
  <c r="AH27" i="26"/>
  <c r="AH47" i="26" s="1"/>
  <c r="AH61" i="26" s="1"/>
  <c r="AJ27" i="26"/>
  <c r="AL27" i="26"/>
  <c r="AN27" i="26"/>
  <c r="AP27" i="26"/>
  <c r="AR27" i="26"/>
  <c r="AT27" i="26"/>
  <c r="AV27" i="26"/>
  <c r="AX27" i="26"/>
  <c r="AZ27" i="26"/>
  <c r="H36" i="26"/>
  <c r="J36" i="26"/>
  <c r="L36" i="26"/>
  <c r="N36" i="26"/>
  <c r="P36" i="26"/>
  <c r="R36" i="26"/>
  <c r="T36" i="26"/>
  <c r="V36" i="26"/>
  <c r="X36" i="26"/>
  <c r="Z36" i="26"/>
  <c r="AB36" i="26"/>
  <c r="AD36" i="26"/>
  <c r="AF36" i="26"/>
  <c r="AH36" i="26"/>
  <c r="AJ36" i="26"/>
  <c r="AL36" i="26"/>
  <c r="AL47" i="26"/>
  <c r="AN36" i="26"/>
  <c r="AP36" i="26"/>
  <c r="AR36" i="26"/>
  <c r="AT36" i="26"/>
  <c r="AV36" i="26"/>
  <c r="AX36" i="26"/>
  <c r="AZ36" i="26"/>
  <c r="H45" i="26"/>
  <c r="J45" i="26"/>
  <c r="L45" i="26"/>
  <c r="L47" i="26" s="1"/>
  <c r="N45" i="26"/>
  <c r="P45" i="26"/>
  <c r="P47" i="26" s="1"/>
  <c r="P61" i="26" s="1"/>
  <c r="R45" i="26"/>
  <c r="T45" i="26"/>
  <c r="T47" i="26" s="1"/>
  <c r="V45" i="26"/>
  <c r="X45" i="26"/>
  <c r="Z45" i="26"/>
  <c r="AB45" i="26"/>
  <c r="AB47" i="26" s="1"/>
  <c r="AD45" i="26"/>
  <c r="AF45" i="26"/>
  <c r="AF47" i="26" s="1"/>
  <c r="AH45" i="26"/>
  <c r="AJ45" i="26"/>
  <c r="AJ47" i="26" s="1"/>
  <c r="AL45" i="26"/>
  <c r="AN45" i="26"/>
  <c r="AP45" i="26"/>
  <c r="AR45" i="26"/>
  <c r="AR47" i="26" s="1"/>
  <c r="AT45" i="26"/>
  <c r="AV45" i="26"/>
  <c r="AV47" i="26" s="1"/>
  <c r="AV61" i="26" s="1"/>
  <c r="AX45" i="26"/>
  <c r="AZ45" i="26"/>
  <c r="X47" i="26"/>
  <c r="X61" i="26" s="1"/>
  <c r="AF61" i="26"/>
  <c r="AP47" i="26"/>
  <c r="AP61" i="26" s="1"/>
  <c r="H59" i="26"/>
  <c r="J59" i="26"/>
  <c r="L59" i="26"/>
  <c r="N59" i="26"/>
  <c r="P59" i="26"/>
  <c r="R59" i="26"/>
  <c r="T59" i="26"/>
  <c r="V59" i="26"/>
  <c r="X59" i="26"/>
  <c r="Z59" i="26"/>
  <c r="AB59" i="26"/>
  <c r="AD59" i="26"/>
  <c r="AF59" i="26"/>
  <c r="AH59" i="26"/>
  <c r="AJ59" i="26"/>
  <c r="AL59" i="26"/>
  <c r="AN59" i="26"/>
  <c r="AP59" i="26"/>
  <c r="AR59" i="26"/>
  <c r="AT59" i="26"/>
  <c r="AV59" i="26"/>
  <c r="AX59" i="26"/>
  <c r="AZ59" i="26"/>
  <c r="A4" i="25"/>
  <c r="H27" i="25"/>
  <c r="H47" i="25" s="1"/>
  <c r="H61" i="25" s="1"/>
  <c r="J27" i="25"/>
  <c r="L27" i="25"/>
  <c r="N27" i="25"/>
  <c r="N47" i="25" s="1"/>
  <c r="P27" i="25"/>
  <c r="R27" i="25"/>
  <c r="T27" i="25"/>
  <c r="V27" i="25"/>
  <c r="X27" i="25"/>
  <c r="Z27" i="25"/>
  <c r="AB27" i="25"/>
  <c r="AD27" i="25"/>
  <c r="AD47" i="25" s="1"/>
  <c r="AF27" i="25"/>
  <c r="AH27" i="25"/>
  <c r="AJ27" i="25"/>
  <c r="AJ47" i="25"/>
  <c r="AJ61" i="25" s="1"/>
  <c r="AL27" i="25"/>
  <c r="AN27" i="25"/>
  <c r="AP27" i="25"/>
  <c r="AR27" i="25"/>
  <c r="AT27" i="25"/>
  <c r="AV27" i="25"/>
  <c r="AX27" i="25"/>
  <c r="AX47" i="25" s="1"/>
  <c r="AX61" i="25" s="1"/>
  <c r="AZ27" i="25"/>
  <c r="H36" i="25"/>
  <c r="J36" i="25"/>
  <c r="L36" i="25"/>
  <c r="N36" i="25"/>
  <c r="P36" i="25"/>
  <c r="R36" i="25"/>
  <c r="T36" i="25"/>
  <c r="T47" i="25" s="1"/>
  <c r="T61" i="25" s="1"/>
  <c r="V36" i="25"/>
  <c r="X36" i="25"/>
  <c r="Z36" i="25"/>
  <c r="AB36" i="25"/>
  <c r="AD36" i="25"/>
  <c r="AF36" i="25"/>
  <c r="AH36" i="25"/>
  <c r="AJ36" i="25"/>
  <c r="AL36" i="25"/>
  <c r="AN36" i="25"/>
  <c r="AP36" i="25"/>
  <c r="AR36" i="25"/>
  <c r="AT36" i="25"/>
  <c r="AV36" i="25"/>
  <c r="AX36" i="25"/>
  <c r="AZ36" i="25"/>
  <c r="H45" i="25"/>
  <c r="J45" i="25"/>
  <c r="L45" i="25"/>
  <c r="N45" i="25"/>
  <c r="P45" i="25"/>
  <c r="R45" i="25"/>
  <c r="T45" i="25"/>
  <c r="V45" i="25"/>
  <c r="V47" i="25" s="1"/>
  <c r="V61" i="25" s="1"/>
  <c r="X45" i="25"/>
  <c r="X47" i="25" s="1"/>
  <c r="X61" i="25" s="1"/>
  <c r="Z45" i="25"/>
  <c r="AB45" i="25"/>
  <c r="AD45" i="25"/>
  <c r="AF45" i="25"/>
  <c r="AF47" i="25" s="1"/>
  <c r="AH45" i="25"/>
  <c r="AJ45" i="25"/>
  <c r="AL45" i="25"/>
  <c r="AL47" i="25" s="1"/>
  <c r="AL61" i="25" s="1"/>
  <c r="AN45" i="25"/>
  <c r="AN47" i="25" s="1"/>
  <c r="AP45" i="25"/>
  <c r="AR45" i="25"/>
  <c r="AT45" i="25"/>
  <c r="AV45" i="25"/>
  <c r="AV47" i="25" s="1"/>
  <c r="AV61" i="25" s="1"/>
  <c r="AX45" i="25"/>
  <c r="AZ45" i="25"/>
  <c r="R47" i="25"/>
  <c r="AH47" i="25"/>
  <c r="AH61" i="25" s="1"/>
  <c r="H59" i="25"/>
  <c r="D59" i="25" s="1"/>
  <c r="J59" i="25"/>
  <c r="L59" i="25"/>
  <c r="N59" i="25"/>
  <c r="P59" i="25"/>
  <c r="R59" i="25"/>
  <c r="T59" i="25"/>
  <c r="V59" i="25"/>
  <c r="X59" i="25"/>
  <c r="Z59" i="25"/>
  <c r="AB59" i="25"/>
  <c r="AD59" i="25"/>
  <c r="AF59" i="25"/>
  <c r="AH59" i="25"/>
  <c r="AJ59" i="25"/>
  <c r="AL59" i="25"/>
  <c r="AN59" i="25"/>
  <c r="AP59" i="25"/>
  <c r="AR59" i="25"/>
  <c r="AT59" i="25"/>
  <c r="AV59" i="25"/>
  <c r="AX59" i="25"/>
  <c r="AZ59" i="25"/>
  <c r="R61" i="25"/>
  <c r="A4" i="24"/>
  <c r="H27" i="24"/>
  <c r="J27" i="24"/>
  <c r="L27" i="24"/>
  <c r="N27" i="24"/>
  <c r="P27" i="24"/>
  <c r="R27" i="24"/>
  <c r="T27" i="24"/>
  <c r="V27" i="24"/>
  <c r="X27" i="24"/>
  <c r="Z27" i="24"/>
  <c r="AB27" i="24"/>
  <c r="AD27" i="24"/>
  <c r="AF27" i="24"/>
  <c r="AH27" i="24"/>
  <c r="AJ27" i="24"/>
  <c r="AL27" i="24"/>
  <c r="AN27" i="24"/>
  <c r="AN47" i="24" s="1"/>
  <c r="AP27" i="24"/>
  <c r="AR27" i="24"/>
  <c r="AT27" i="24"/>
  <c r="AV27" i="24"/>
  <c r="AV47" i="24" s="1"/>
  <c r="AX27" i="24"/>
  <c r="AZ27" i="24"/>
  <c r="H36" i="24"/>
  <c r="J36" i="24"/>
  <c r="L36" i="24"/>
  <c r="N36" i="24"/>
  <c r="P36" i="24"/>
  <c r="R36" i="24"/>
  <c r="T36" i="24"/>
  <c r="V36" i="24"/>
  <c r="X36" i="24"/>
  <c r="Z36" i="24"/>
  <c r="Z47" i="24" s="1"/>
  <c r="Z61" i="24" s="1"/>
  <c r="AB36" i="24"/>
  <c r="AD36" i="24"/>
  <c r="AF36" i="24"/>
  <c r="AH36" i="24"/>
  <c r="AJ36" i="24"/>
  <c r="AL36" i="24"/>
  <c r="AN36" i="24"/>
  <c r="AP36" i="24"/>
  <c r="AR36" i="24"/>
  <c r="AT36" i="24"/>
  <c r="AV36" i="24"/>
  <c r="AX36" i="24"/>
  <c r="AZ36" i="24"/>
  <c r="H45" i="24"/>
  <c r="H47" i="24" s="1"/>
  <c r="J45" i="24"/>
  <c r="L45" i="24"/>
  <c r="N45" i="24"/>
  <c r="P45" i="24"/>
  <c r="R45" i="24"/>
  <c r="T45" i="24"/>
  <c r="T47" i="24" s="1"/>
  <c r="T61" i="24" s="1"/>
  <c r="V45" i="24"/>
  <c r="X45" i="24"/>
  <c r="Z45" i="24"/>
  <c r="AB45" i="24"/>
  <c r="AB47" i="24" s="1"/>
  <c r="AB61" i="24" s="1"/>
  <c r="AD45" i="24"/>
  <c r="AF45" i="24"/>
  <c r="AH45" i="24"/>
  <c r="AJ45" i="24"/>
  <c r="AJ47" i="24" s="1"/>
  <c r="AJ61" i="24" s="1"/>
  <c r="AL45" i="24"/>
  <c r="AN45" i="24"/>
  <c r="AP45" i="24"/>
  <c r="AR45" i="24"/>
  <c r="AT45" i="24"/>
  <c r="AV45" i="24"/>
  <c r="AX45" i="24"/>
  <c r="AZ45" i="24"/>
  <c r="AZ47" i="24" s="1"/>
  <c r="AZ61" i="24" s="1"/>
  <c r="X47" i="24"/>
  <c r="AV61" i="24"/>
  <c r="H59" i="24"/>
  <c r="J59" i="24"/>
  <c r="L59" i="24"/>
  <c r="N59" i="24"/>
  <c r="P59" i="24"/>
  <c r="R59" i="24"/>
  <c r="T59" i="24"/>
  <c r="V59" i="24"/>
  <c r="X59" i="24"/>
  <c r="Z59" i="24"/>
  <c r="AB59" i="24"/>
  <c r="AD59" i="24"/>
  <c r="AF59" i="24"/>
  <c r="AH59" i="24"/>
  <c r="AJ59" i="24"/>
  <c r="AL59" i="24"/>
  <c r="AN59" i="24"/>
  <c r="AP59" i="24"/>
  <c r="AR59" i="24"/>
  <c r="AT59" i="24"/>
  <c r="AV59" i="24"/>
  <c r="AX59" i="24"/>
  <c r="AZ59" i="24"/>
  <c r="A4" i="23"/>
  <c r="H27" i="23"/>
  <c r="J27" i="23"/>
  <c r="L27" i="23"/>
  <c r="N27" i="23"/>
  <c r="P27" i="23"/>
  <c r="R27" i="23"/>
  <c r="T27" i="23"/>
  <c r="V27" i="23"/>
  <c r="X27" i="23"/>
  <c r="Z27" i="23"/>
  <c r="AB27" i="23"/>
  <c r="AD27" i="23"/>
  <c r="AF27" i="23"/>
  <c r="AH27" i="23"/>
  <c r="AJ27" i="23"/>
  <c r="AL27" i="23"/>
  <c r="AN27" i="23"/>
  <c r="AP27" i="23"/>
  <c r="AR27" i="23"/>
  <c r="AT27" i="23"/>
  <c r="AV27" i="23"/>
  <c r="AX27" i="23"/>
  <c r="AZ27" i="23"/>
  <c r="BB27" i="23"/>
  <c r="BD27" i="23"/>
  <c r="BF27" i="23"/>
  <c r="BH27" i="23"/>
  <c r="H36" i="23"/>
  <c r="J36" i="23"/>
  <c r="L36" i="23"/>
  <c r="N36" i="23"/>
  <c r="P36" i="23"/>
  <c r="R36" i="23"/>
  <c r="T36" i="23"/>
  <c r="V36" i="23"/>
  <c r="X36" i="23"/>
  <c r="Z36" i="23"/>
  <c r="AB36" i="23"/>
  <c r="AD36" i="23"/>
  <c r="AF36" i="23"/>
  <c r="AH36" i="23"/>
  <c r="AJ36" i="23"/>
  <c r="AL36" i="23"/>
  <c r="AN36" i="23"/>
  <c r="AP36" i="23"/>
  <c r="AR36" i="23"/>
  <c r="AT36" i="23"/>
  <c r="AV36" i="23"/>
  <c r="AX36" i="23"/>
  <c r="AZ36" i="23"/>
  <c r="BB36" i="23"/>
  <c r="BD36" i="23"/>
  <c r="BF36" i="23"/>
  <c r="BH36" i="23"/>
  <c r="H45" i="23"/>
  <c r="J45" i="23"/>
  <c r="L45" i="23"/>
  <c r="N45" i="23"/>
  <c r="N47" i="23" s="1"/>
  <c r="N61" i="23" s="1"/>
  <c r="P45" i="23"/>
  <c r="R45" i="23"/>
  <c r="T45" i="23"/>
  <c r="V45" i="23"/>
  <c r="X45" i="23"/>
  <c r="Z45" i="23"/>
  <c r="AB45" i="23"/>
  <c r="AD45" i="23"/>
  <c r="AD47" i="23" s="1"/>
  <c r="AD61" i="23" s="1"/>
  <c r="AF45" i="23"/>
  <c r="AH45" i="23"/>
  <c r="AJ45" i="23"/>
  <c r="AL45" i="23"/>
  <c r="AL47" i="23" s="1"/>
  <c r="AL61" i="23" s="1"/>
  <c r="AN45" i="23"/>
  <c r="AP45" i="23"/>
  <c r="AR45" i="23"/>
  <c r="AT45" i="23"/>
  <c r="AT47" i="23" s="1"/>
  <c r="AT61" i="23" s="1"/>
  <c r="AV45" i="23"/>
  <c r="AX45" i="23"/>
  <c r="AZ45" i="23"/>
  <c r="BB45" i="23"/>
  <c r="BD45" i="23"/>
  <c r="BD47" i="23"/>
  <c r="BD61" i="23" s="1"/>
  <c r="BF45" i="23"/>
  <c r="BH45" i="23"/>
  <c r="X47" i="23"/>
  <c r="X61" i="23" s="1"/>
  <c r="AN47" i="23"/>
  <c r="AN61" i="23" s="1"/>
  <c r="AP47" i="23"/>
  <c r="AP61" i="23" s="1"/>
  <c r="H59" i="23"/>
  <c r="J59" i="23"/>
  <c r="L59" i="23"/>
  <c r="N59" i="23"/>
  <c r="P59" i="23"/>
  <c r="R59" i="23"/>
  <c r="T59" i="23"/>
  <c r="V59" i="23"/>
  <c r="X59" i="23"/>
  <c r="Z59" i="23"/>
  <c r="AB59" i="23"/>
  <c r="AD59" i="23"/>
  <c r="AF59" i="23"/>
  <c r="AH59" i="23"/>
  <c r="AJ59" i="23"/>
  <c r="AL59" i="23"/>
  <c r="AN59" i="23"/>
  <c r="AP59" i="23"/>
  <c r="AR59" i="23"/>
  <c r="AT59" i="23"/>
  <c r="AV59" i="23"/>
  <c r="AX59" i="23"/>
  <c r="AZ59" i="23"/>
  <c r="BB59" i="23"/>
  <c r="BD59" i="23"/>
  <c r="BF59" i="23"/>
  <c r="BH59" i="23"/>
  <c r="B4" i="20"/>
  <c r="B28" i="46"/>
  <c r="B32" i="46"/>
  <c r="B33" i="46"/>
  <c r="B34" i="46"/>
  <c r="B79" i="46"/>
  <c r="B85" i="46"/>
  <c r="B91" i="46"/>
  <c r="B103" i="46"/>
  <c r="B109" i="46"/>
  <c r="B115" i="46"/>
  <c r="B121" i="46"/>
  <c r="B127" i="46"/>
  <c r="B133" i="46"/>
  <c r="H61" i="24"/>
  <c r="E11" i="33"/>
  <c r="J53" i="1"/>
  <c r="E15" i="33"/>
  <c r="R53" i="1"/>
  <c r="R17" i="1"/>
  <c r="E27" i="29"/>
  <c r="R25" i="1" s="1"/>
  <c r="E36" i="29"/>
  <c r="R33" i="1" s="1"/>
  <c r="E12" i="33"/>
  <c r="L53" i="1"/>
  <c r="E45" i="23"/>
  <c r="E59" i="23"/>
  <c r="F53" i="1"/>
  <c r="E36" i="27"/>
  <c r="N33" i="1" s="1"/>
  <c r="N29" i="1"/>
  <c r="R19" i="1"/>
  <c r="E27" i="26"/>
  <c r="L25" i="1" s="1"/>
  <c r="D19" i="37"/>
  <c r="E27" i="23"/>
  <c r="F25" i="1" s="1"/>
  <c r="R51" i="1"/>
  <c r="P41" i="1"/>
  <c r="D10" i="37"/>
  <c r="E27" i="25"/>
  <c r="J25" i="1" s="1"/>
  <c r="P53" i="1"/>
  <c r="D13" i="37"/>
  <c r="F41" i="1"/>
  <c r="E45" i="25" l="1"/>
  <c r="J41" i="1" s="1"/>
  <c r="AJ61" i="26"/>
  <c r="T61" i="26"/>
  <c r="AX47" i="26"/>
  <c r="AX61" i="26" s="1"/>
  <c r="N47" i="27"/>
  <c r="N61" i="27" s="1"/>
  <c r="AZ47" i="23"/>
  <c r="AZ61" i="23" s="1"/>
  <c r="AB47" i="23"/>
  <c r="L47" i="23"/>
  <c r="L61" i="23" s="1"/>
  <c r="P47" i="25"/>
  <c r="P61" i="25" s="1"/>
  <c r="AP47" i="27"/>
  <c r="AP61" i="27" s="1"/>
  <c r="Z47" i="27"/>
  <c r="Z61" i="27" s="1"/>
  <c r="N47" i="28"/>
  <c r="N61" i="28" s="1"/>
  <c r="AH47" i="23"/>
  <c r="AH61" i="23" s="1"/>
  <c r="R47" i="23"/>
  <c r="R61" i="23" s="1"/>
  <c r="AT47" i="26"/>
  <c r="AT61" i="26" s="1"/>
  <c r="AZ47" i="27"/>
  <c r="AZ61" i="27" s="1"/>
  <c r="AJ47" i="27"/>
  <c r="AJ61" i="27" s="1"/>
  <c r="Z47" i="28"/>
  <c r="Z61" i="28" s="1"/>
  <c r="AX47" i="29"/>
  <c r="AX61" i="29" s="1"/>
  <c r="E45" i="27"/>
  <c r="N41" i="1" s="1"/>
  <c r="N37" i="1"/>
  <c r="T37" i="1" s="1"/>
  <c r="N47" i="1"/>
  <c r="E59" i="27"/>
  <c r="BH47" i="23"/>
  <c r="AD61" i="25"/>
  <c r="AR61" i="26"/>
  <c r="AB61" i="26"/>
  <c r="L61" i="26"/>
  <c r="H15" i="33"/>
  <c r="E59" i="29"/>
  <c r="AJ47" i="23"/>
  <c r="T47" i="23"/>
  <c r="T61" i="23" s="1"/>
  <c r="BF47" i="23"/>
  <c r="BF61" i="23" s="1"/>
  <c r="N61" i="25"/>
  <c r="AH47" i="27"/>
  <c r="AH61" i="27" s="1"/>
  <c r="D59" i="28"/>
  <c r="E45" i="26"/>
  <c r="L41" i="1" s="1"/>
  <c r="L37" i="1"/>
  <c r="H13" i="33"/>
  <c r="N49" i="1"/>
  <c r="AJ61" i="23"/>
  <c r="AX47" i="23"/>
  <c r="AX61" i="23" s="1"/>
  <c r="J47" i="23"/>
  <c r="J61" i="23" s="1"/>
  <c r="Z47" i="25"/>
  <c r="Z61" i="25" s="1"/>
  <c r="H47" i="26"/>
  <c r="H61" i="26" s="1"/>
  <c r="AB47" i="27"/>
  <c r="L47" i="27"/>
  <c r="AP47" i="29"/>
  <c r="AP61" i="29" s="1"/>
  <c r="AH61" i="29"/>
  <c r="AB47" i="29"/>
  <c r="AB61" i="29" s="1"/>
  <c r="N61" i="29"/>
  <c r="AD61" i="29"/>
  <c r="R47" i="1"/>
  <c r="R55" i="1" s="1"/>
  <c r="L15" i="1"/>
  <c r="H21" i="1"/>
  <c r="G13" i="37"/>
  <c r="E27" i="27"/>
  <c r="N25" i="1" s="1"/>
  <c r="J47" i="1"/>
  <c r="J55" i="1" s="1"/>
  <c r="E59" i="25"/>
  <c r="N15" i="1"/>
  <c r="D59" i="24"/>
  <c r="AT47" i="24"/>
  <c r="AT61" i="24" s="1"/>
  <c r="AL47" i="24"/>
  <c r="AL61" i="24" s="1"/>
  <c r="AD47" i="24"/>
  <c r="AD61" i="24" s="1"/>
  <c r="V47" i="24"/>
  <c r="V61" i="24" s="1"/>
  <c r="N47" i="24"/>
  <c r="N61" i="24" s="1"/>
  <c r="AZ47" i="25"/>
  <c r="AZ61" i="25" s="1"/>
  <c r="AR47" i="25"/>
  <c r="AR61" i="25" s="1"/>
  <c r="AB47" i="25"/>
  <c r="AB61" i="25" s="1"/>
  <c r="L47" i="25"/>
  <c r="L61" i="25" s="1"/>
  <c r="D59" i="26"/>
  <c r="AZ47" i="26"/>
  <c r="AZ61" i="26" s="1"/>
  <c r="D59" i="27"/>
  <c r="AV47" i="28"/>
  <c r="AV61" i="28" s="1"/>
  <c r="J47" i="28"/>
  <c r="J61" i="28" s="1"/>
  <c r="AV47" i="29"/>
  <c r="AV61" i="29" s="1"/>
  <c r="AN61" i="29"/>
  <c r="Z47" i="29"/>
  <c r="Z61" i="29" s="1"/>
  <c r="L47" i="29"/>
  <c r="L61" i="29" s="1"/>
  <c r="V61" i="29"/>
  <c r="G16" i="37"/>
  <c r="H47" i="23"/>
  <c r="H61" i="23" s="1"/>
  <c r="AF47" i="23"/>
  <c r="AF61" i="23" s="1"/>
  <c r="AV47" i="23"/>
  <c r="AV61" i="23" s="1"/>
  <c r="P47" i="23"/>
  <c r="P61" i="23" s="1"/>
  <c r="AX47" i="24"/>
  <c r="AX61" i="24" s="1"/>
  <c r="AP47" i="24"/>
  <c r="AP61" i="24" s="1"/>
  <c r="AH47" i="24"/>
  <c r="AH61" i="24" s="1"/>
  <c r="R47" i="24"/>
  <c r="R61" i="24" s="1"/>
  <c r="J47" i="24"/>
  <c r="J61" i="24" s="1"/>
  <c r="AF47" i="24"/>
  <c r="P47" i="24"/>
  <c r="P61" i="24" s="1"/>
  <c r="D61" i="24" s="1"/>
  <c r="AP47" i="25"/>
  <c r="AP61" i="25" s="1"/>
  <c r="J47" i="25"/>
  <c r="J61" i="25" s="1"/>
  <c r="AT47" i="25"/>
  <c r="AT61" i="25" s="1"/>
  <c r="AN47" i="26"/>
  <c r="AN61" i="26" s="1"/>
  <c r="R47" i="27"/>
  <c r="R61" i="27" s="1"/>
  <c r="J47" i="27"/>
  <c r="J61" i="27" s="1"/>
  <c r="AT61" i="28"/>
  <c r="AL47" i="28"/>
  <c r="AL61" i="28" s="1"/>
  <c r="AD47" i="28"/>
  <c r="AD61" i="28" s="1"/>
  <c r="V47" i="28"/>
  <c r="V61" i="28" s="1"/>
  <c r="H47" i="28"/>
  <c r="H61" i="28" s="1"/>
  <c r="AN47" i="28"/>
  <c r="AN61" i="28" s="1"/>
  <c r="AR47" i="29"/>
  <c r="AR61" i="29" s="1"/>
  <c r="P47" i="29"/>
  <c r="P61" i="29" s="1"/>
  <c r="F19" i="1"/>
  <c r="L9" i="1"/>
  <c r="E27" i="28"/>
  <c r="P25" i="1" s="1"/>
  <c r="G10" i="37"/>
  <c r="E36" i="28"/>
  <c r="F7" i="37"/>
  <c r="D51" i="1"/>
  <c r="S52" i="49"/>
  <c r="S69" i="49" s="1"/>
  <c r="D50" i="49"/>
  <c r="D41" i="1" s="1"/>
  <c r="D7" i="37"/>
  <c r="G7" i="37"/>
  <c r="D67" i="49"/>
  <c r="H8" i="33"/>
  <c r="I52" i="49"/>
  <c r="I69" i="49" s="1"/>
  <c r="U52" i="49"/>
  <c r="U69" i="49" s="1"/>
  <c r="AE52" i="49"/>
  <c r="AE69" i="49" s="1"/>
  <c r="Y52" i="49"/>
  <c r="Y69" i="49" s="1"/>
  <c r="D15" i="49"/>
  <c r="D9" i="1" s="1"/>
  <c r="W52" i="49"/>
  <c r="W69" i="49" s="1"/>
  <c r="E57" i="49"/>
  <c r="M52" i="49"/>
  <c r="M69" i="49" s="1"/>
  <c r="AG52" i="49"/>
  <c r="AG69" i="49" s="1"/>
  <c r="D23" i="1"/>
  <c r="T23" i="1" s="1"/>
  <c r="Q52" i="49"/>
  <c r="Q69" i="49" s="1"/>
  <c r="T39" i="1"/>
  <c r="AA52" i="49"/>
  <c r="AA69" i="49" s="1"/>
  <c r="O52" i="49"/>
  <c r="O69" i="49" s="1"/>
  <c r="D53" i="1"/>
  <c r="T53" i="1" s="1"/>
  <c r="G52" i="49"/>
  <c r="G69" i="49" s="1"/>
  <c r="J31" i="1"/>
  <c r="E36" i="25"/>
  <c r="E7" i="33"/>
  <c r="D59" i="23"/>
  <c r="BB47" i="23"/>
  <c r="BB61" i="23" s="1"/>
  <c r="V47" i="23"/>
  <c r="V61" i="23" s="1"/>
  <c r="BH61" i="23"/>
  <c r="AN61" i="24"/>
  <c r="AR47" i="24"/>
  <c r="AR61" i="24" s="1"/>
  <c r="L47" i="24"/>
  <c r="L61" i="24" s="1"/>
  <c r="AF61" i="24"/>
  <c r="F31" i="1"/>
  <c r="E36" i="23"/>
  <c r="AR47" i="23"/>
  <c r="AR61" i="23" s="1"/>
  <c r="AB61" i="23"/>
  <c r="AN61" i="25"/>
  <c r="AF61" i="25"/>
  <c r="P51" i="1"/>
  <c r="K14" i="33"/>
  <c r="B17" i="33"/>
  <c r="D59" i="29"/>
  <c r="J61" i="29"/>
  <c r="Z47" i="23"/>
  <c r="Z61" i="23" s="1"/>
  <c r="E59" i="24"/>
  <c r="X61" i="24"/>
  <c r="AL61" i="26"/>
  <c r="E59" i="28"/>
  <c r="H14" i="33"/>
  <c r="P49" i="1"/>
  <c r="AZ47" i="28"/>
  <c r="AZ61" i="28" s="1"/>
  <c r="AJ47" i="28"/>
  <c r="AJ61" i="28" s="1"/>
  <c r="R15" i="1"/>
  <c r="P19" i="1"/>
  <c r="F25" i="37"/>
  <c r="L19" i="1"/>
  <c r="T19" i="1" s="1"/>
  <c r="F19" i="37"/>
  <c r="AC52" i="49"/>
  <c r="AC69" i="49" s="1"/>
  <c r="E45" i="29"/>
  <c r="E27" i="24"/>
  <c r="H25" i="1" s="1"/>
  <c r="H13" i="1"/>
  <c r="T13" i="1" s="1"/>
  <c r="D16" i="30"/>
  <c r="D20" i="30" s="1"/>
  <c r="D22" i="30" s="1"/>
  <c r="D17" i="1"/>
  <c r="E7" i="37"/>
  <c r="AR47" i="27"/>
  <c r="AR61" i="27" s="1"/>
  <c r="AB61" i="27"/>
  <c r="L61" i="27"/>
  <c r="AF61" i="28"/>
  <c r="AZ47" i="29"/>
  <c r="AZ61" i="29" s="1"/>
  <c r="T47" i="29"/>
  <c r="T61" i="29" s="1"/>
  <c r="H47" i="29"/>
  <c r="R21" i="1"/>
  <c r="T21" i="1" s="1"/>
  <c r="G28" i="37"/>
  <c r="C10" i="37"/>
  <c r="F9" i="1"/>
  <c r="H10" i="33"/>
  <c r="H49" i="1"/>
  <c r="H55" i="1" s="1"/>
  <c r="E36" i="26"/>
  <c r="L29" i="1"/>
  <c r="H9" i="1"/>
  <c r="C13" i="37"/>
  <c r="D29" i="1"/>
  <c r="D41" i="49"/>
  <c r="D32" i="49"/>
  <c r="D25" i="1" s="1"/>
  <c r="T25" i="1" s="1"/>
  <c r="T61" i="27"/>
  <c r="P61" i="28"/>
  <c r="X61" i="28"/>
  <c r="L49" i="1"/>
  <c r="T49" i="1" s="1"/>
  <c r="H12" i="33"/>
  <c r="F47" i="1"/>
  <c r="H9" i="33"/>
  <c r="E16" i="37"/>
  <c r="J15" i="1"/>
  <c r="E13" i="37"/>
  <c r="H17" i="1"/>
  <c r="E36" i="24"/>
  <c r="H31" i="1"/>
  <c r="K13" i="33"/>
  <c r="N51" i="1"/>
  <c r="N55" i="1" s="1"/>
  <c r="N17" i="33"/>
  <c r="D38" i="30"/>
  <c r="L51" i="1"/>
  <c r="P33" i="1" l="1"/>
  <c r="H25" i="37"/>
  <c r="E47" i="28"/>
  <c r="D61" i="27"/>
  <c r="T17" i="1"/>
  <c r="E31" i="37" s="1"/>
  <c r="D47" i="24"/>
  <c r="D47" i="25"/>
  <c r="T51" i="1"/>
  <c r="D61" i="28"/>
  <c r="T29" i="1"/>
  <c r="D47" i="26"/>
  <c r="H22" i="37"/>
  <c r="I22" i="37" s="1"/>
  <c r="D61" i="25"/>
  <c r="D61" i="23"/>
  <c r="T15" i="1"/>
  <c r="E47" i="27"/>
  <c r="N13" i="33" s="1"/>
  <c r="L13" i="33" s="1"/>
  <c r="C7" i="37"/>
  <c r="D55" i="1"/>
  <c r="T9" i="1"/>
  <c r="B6" i="35" s="1"/>
  <c r="D31" i="37"/>
  <c r="B7" i="35"/>
  <c r="B10" i="35"/>
  <c r="G31" i="37"/>
  <c r="B18" i="33"/>
  <c r="N18" i="33"/>
  <c r="N16" i="33" s="1"/>
  <c r="F31" i="37"/>
  <c r="B9" i="35"/>
  <c r="I25" i="37"/>
  <c r="F26" i="37"/>
  <c r="N43" i="1"/>
  <c r="E61" i="27"/>
  <c r="C17" i="33"/>
  <c r="O17" i="33" s="1"/>
  <c r="D47" i="28"/>
  <c r="F33" i="1"/>
  <c r="H10" i="37"/>
  <c r="I10" i="37" s="1"/>
  <c r="E47" i="23"/>
  <c r="E22" i="33"/>
  <c r="D33" i="1"/>
  <c r="H7" i="37"/>
  <c r="B20" i="33"/>
  <c r="N20" i="33" s="1"/>
  <c r="H13" i="37"/>
  <c r="H33" i="1"/>
  <c r="L55" i="1"/>
  <c r="H7" i="33"/>
  <c r="L33" i="1"/>
  <c r="H19" i="37"/>
  <c r="E47" i="26"/>
  <c r="H61" i="29"/>
  <c r="D61" i="29" s="1"/>
  <c r="D47" i="29"/>
  <c r="P55" i="1"/>
  <c r="D40" i="30"/>
  <c r="T31" i="1"/>
  <c r="E47" i="24"/>
  <c r="B8" i="35"/>
  <c r="F55" i="1"/>
  <c r="T47" i="1"/>
  <c r="I13" i="37"/>
  <c r="I28" i="37"/>
  <c r="G29" i="37" s="1"/>
  <c r="R41" i="1"/>
  <c r="T41" i="1" s="1"/>
  <c r="H28" i="37"/>
  <c r="E47" i="29"/>
  <c r="D61" i="26"/>
  <c r="K7" i="33"/>
  <c r="D52" i="49"/>
  <c r="D47" i="27"/>
  <c r="E47" i="25"/>
  <c r="H16" i="37"/>
  <c r="J33" i="1"/>
  <c r="D47" i="23"/>
  <c r="P43" i="1" l="1"/>
  <c r="B19" i="43" s="1"/>
  <c r="D19" i="43" s="1"/>
  <c r="B32" i="43" s="1"/>
  <c r="N14" i="33"/>
  <c r="P57" i="1"/>
  <c r="E61" i="28"/>
  <c r="T33" i="1"/>
  <c r="T55" i="1"/>
  <c r="C18" i="33"/>
  <c r="O18" i="33" s="1"/>
  <c r="I7" i="37"/>
  <c r="E8" i="37" s="1"/>
  <c r="C31" i="37"/>
  <c r="D46" i="30"/>
  <c r="D9" i="31" s="1"/>
  <c r="D13" i="31" s="1"/>
  <c r="E11" i="37"/>
  <c r="F46" i="37"/>
  <c r="D11" i="37"/>
  <c r="G11" i="37"/>
  <c r="F11" i="37"/>
  <c r="C11" i="37"/>
  <c r="I11" i="37" s="1"/>
  <c r="F47" i="37"/>
  <c r="D23" i="37"/>
  <c r="E23" i="37"/>
  <c r="G23" i="37"/>
  <c r="C23" i="37"/>
  <c r="I23" i="37" s="1"/>
  <c r="F23" i="37"/>
  <c r="F59" i="37"/>
  <c r="F55" i="37"/>
  <c r="D69" i="49"/>
  <c r="N8" i="33"/>
  <c r="D43" i="1"/>
  <c r="F45" i="37"/>
  <c r="C29" i="37"/>
  <c r="I29" i="37" s="1"/>
  <c r="D29" i="37"/>
  <c r="F29" i="37"/>
  <c r="E29" i="37"/>
  <c r="H22" i="33"/>
  <c r="B11" i="42"/>
  <c r="B24" i="42" s="1"/>
  <c r="G26" i="37"/>
  <c r="D26" i="37"/>
  <c r="E26" i="37"/>
  <c r="C26" i="37"/>
  <c r="I26" i="37" s="1"/>
  <c r="F41" i="37"/>
  <c r="H26" i="37"/>
  <c r="I19" i="37"/>
  <c r="D14" i="37"/>
  <c r="G14" i="37"/>
  <c r="F44" i="37"/>
  <c r="F14" i="37"/>
  <c r="B11" i="35"/>
  <c r="B13" i="35" s="1"/>
  <c r="H31" i="37"/>
  <c r="F56" i="37"/>
  <c r="H14" i="37"/>
  <c r="N57" i="1"/>
  <c r="B17" i="43"/>
  <c r="D17" i="43" s="1"/>
  <c r="B38" i="43" s="1"/>
  <c r="B9" i="42"/>
  <c r="B25" i="42" s="1"/>
  <c r="H11" i="37"/>
  <c r="N15" i="33"/>
  <c r="E61" i="29"/>
  <c r="R43" i="1"/>
  <c r="N11" i="33"/>
  <c r="J43" i="1"/>
  <c r="E61" i="25"/>
  <c r="K22" i="33"/>
  <c r="H29" i="37"/>
  <c r="C14" i="37"/>
  <c r="I14" i="37" s="1"/>
  <c r="E14" i="37"/>
  <c r="E61" i="24"/>
  <c r="H43" i="1"/>
  <c r="N10" i="33"/>
  <c r="N12" i="33"/>
  <c r="L43" i="1"/>
  <c r="E61" i="26"/>
  <c r="I16" i="37"/>
  <c r="H23" i="37"/>
  <c r="H8" i="37"/>
  <c r="E61" i="23"/>
  <c r="N9" i="33"/>
  <c r="F43" i="1"/>
  <c r="B16" i="33"/>
  <c r="C16" i="33" s="1"/>
  <c r="O16" i="33" s="1"/>
  <c r="F13" i="33"/>
  <c r="B13" i="33"/>
  <c r="C13" i="33" s="1"/>
  <c r="O13" i="33" s="1"/>
  <c r="I13" i="33"/>
  <c r="F60" i="37"/>
  <c r="F58" i="37"/>
  <c r="I14" i="33" l="1"/>
  <c r="F14" i="33"/>
  <c r="L14" i="33"/>
  <c r="B14" i="33"/>
  <c r="C14" i="33" s="1"/>
  <c r="O14" i="33" s="1"/>
  <c r="D74" i="37"/>
  <c r="I31" i="37"/>
  <c r="F32" i="37" s="1"/>
  <c r="D8" i="37"/>
  <c r="D70" i="37" s="1"/>
  <c r="C8" i="37"/>
  <c r="I8" i="37" s="1"/>
  <c r="F8" i="37"/>
  <c r="F48" i="37"/>
  <c r="C6" i="35"/>
  <c r="C9" i="35"/>
  <c r="D50" i="30"/>
  <c r="C10" i="35"/>
  <c r="C7" i="35"/>
  <c r="C8" i="35"/>
  <c r="F57" i="1"/>
  <c r="B9" i="43"/>
  <c r="D9" i="43" s="1"/>
  <c r="B37" i="43" s="1"/>
  <c r="L12" i="33"/>
  <c r="B12" i="33"/>
  <c r="C12" i="33" s="1"/>
  <c r="O12" i="33" s="1"/>
  <c r="F12" i="33"/>
  <c r="I12" i="33"/>
  <c r="B21" i="43"/>
  <c r="D21" i="43" s="1"/>
  <c r="B36" i="43" s="1"/>
  <c r="R57" i="1"/>
  <c r="G17" i="37"/>
  <c r="F42" i="37"/>
  <c r="C17" i="37"/>
  <c r="D17" i="37"/>
  <c r="F17" i="37"/>
  <c r="E17" i="37"/>
  <c r="B10" i="33"/>
  <c r="C10" i="33" s="1"/>
  <c r="O10" i="33" s="1"/>
  <c r="L10" i="33"/>
  <c r="F10" i="33"/>
  <c r="I10" i="33"/>
  <c r="H17" i="37"/>
  <c r="G20" i="37"/>
  <c r="F43" i="37"/>
  <c r="E20" i="37"/>
  <c r="C20" i="37"/>
  <c r="I20" i="37" s="1"/>
  <c r="D20" i="37"/>
  <c r="F20" i="37"/>
  <c r="D72" i="37"/>
  <c r="L9" i="33"/>
  <c r="B9" i="33"/>
  <c r="C9" i="33" s="1"/>
  <c r="O9" i="33" s="1"/>
  <c r="F9" i="33"/>
  <c r="I9" i="33"/>
  <c r="H57" i="1"/>
  <c r="B11" i="43"/>
  <c r="D11" i="43" s="1"/>
  <c r="B35" i="43" s="1"/>
  <c r="J57" i="1"/>
  <c r="B13" i="43"/>
  <c r="D13" i="43" s="1"/>
  <c r="B33" i="43" s="1"/>
  <c r="I15" i="33"/>
  <c r="F15" i="33"/>
  <c r="B15" i="33"/>
  <c r="C15" i="33" s="1"/>
  <c r="O15" i="33" s="1"/>
  <c r="L15" i="33"/>
  <c r="F57" i="37"/>
  <c r="D71" i="37"/>
  <c r="D57" i="1"/>
  <c r="B7" i="43"/>
  <c r="T43" i="1"/>
  <c r="G32" i="37"/>
  <c r="L57" i="1"/>
  <c r="B15" i="43"/>
  <c r="D15" i="43" s="1"/>
  <c r="B34" i="43" s="1"/>
  <c r="L11" i="33"/>
  <c r="B11" i="33"/>
  <c r="C11" i="33" s="1"/>
  <c r="O11" i="33" s="1"/>
  <c r="I11" i="33"/>
  <c r="F11" i="33"/>
  <c r="C11" i="35"/>
  <c r="D77" i="37"/>
  <c r="D76" i="37"/>
  <c r="I8" i="33"/>
  <c r="F8" i="33"/>
  <c r="N7" i="33"/>
  <c r="B8" i="33"/>
  <c r="L8" i="33"/>
  <c r="H20" i="37"/>
  <c r="I17" i="37" l="1"/>
  <c r="E32" i="37"/>
  <c r="D32" i="37"/>
  <c r="H32" i="37"/>
  <c r="C32" i="37"/>
  <c r="D73" i="37"/>
  <c r="D75" i="37"/>
  <c r="C13" i="35"/>
  <c r="N22" i="33"/>
  <c r="C34" i="33" s="1"/>
  <c r="B7" i="42"/>
  <c r="B26" i="42" s="1"/>
  <c r="F7" i="33"/>
  <c r="I7" i="33"/>
  <c r="L7" i="33"/>
  <c r="C8" i="33"/>
  <c r="O8" i="33" s="1"/>
  <c r="B7" i="33"/>
  <c r="D7" i="43"/>
  <c r="B39" i="43" s="1"/>
  <c r="B23" i="43"/>
  <c r="D23" i="43" s="1"/>
  <c r="T57" i="1"/>
  <c r="D78" i="37" l="1"/>
  <c r="I32" i="37"/>
  <c r="B22" i="33"/>
  <c r="C22" i="33" s="1"/>
  <c r="C7" i="33"/>
  <c r="O7" i="33" s="1"/>
  <c r="B13" i="42"/>
  <c r="F22" i="33"/>
  <c r="C28" i="33" s="1"/>
  <c r="C36" i="33"/>
  <c r="C35" i="33"/>
  <c r="L22" i="33"/>
  <c r="C30" i="33" s="1"/>
  <c r="I22" i="33"/>
  <c r="C29" i="33" s="1"/>
  <c r="O22" i="33" l="1"/>
  <c r="C27" i="33"/>
</calcChain>
</file>

<file path=xl/sharedStrings.xml><?xml version="1.0" encoding="utf-8"?>
<sst xmlns="http://schemas.openxmlformats.org/spreadsheetml/2006/main" count="953" uniqueCount="239">
  <si>
    <t>Rapport financier</t>
  </si>
  <si>
    <t>Frais de financement</t>
  </si>
  <si>
    <t>Bibliothèques</t>
  </si>
  <si>
    <t>Contribution municipale</t>
  </si>
  <si>
    <t>l'activité</t>
  </si>
  <si>
    <t xml:space="preserve">Nom de </t>
  </si>
  <si>
    <t>Dépenses des municipalités au titre de la culture</t>
  </si>
  <si>
    <t xml:space="preserve"> </t>
  </si>
  <si>
    <t>Merci!</t>
  </si>
  <si>
    <t>Dépenses culturelles</t>
  </si>
  <si>
    <t>Entrez le nom de votre municipalité :</t>
  </si>
  <si>
    <t>Vous rapportez des données pour l'année :</t>
  </si>
  <si>
    <t>Nom :</t>
  </si>
  <si>
    <t>Fonction :</t>
  </si>
  <si>
    <t>Téléphone :</t>
  </si>
  <si>
    <t>Courriel :</t>
  </si>
  <si>
    <t>Total partiel - Biens et services</t>
  </si>
  <si>
    <t>Dépenses</t>
  </si>
  <si>
    <t>Activités culturelles</t>
  </si>
  <si>
    <t>Dépenses de fonctionnement</t>
  </si>
  <si>
    <t>1. Salaires et avantages sociaux</t>
  </si>
  <si>
    <t>2. Biens et services</t>
  </si>
  <si>
    <t>Total partiel - Salaires et avantages sociaux</t>
  </si>
  <si>
    <t>2.3 Honoraires</t>
  </si>
  <si>
    <t>2.6 Quote-part</t>
  </si>
  <si>
    <t>3.1 Salaires et avantages sociaux</t>
  </si>
  <si>
    <t>3.2 Biens et services</t>
  </si>
  <si>
    <t>4.1 Salaires et avantages sociaux</t>
  </si>
  <si>
    <t>4.2 Biens et services</t>
  </si>
  <si>
    <t>5. Revenus</t>
  </si>
  <si>
    <t>4. Coûts des autres services municipaux</t>
  </si>
  <si>
    <t>Total partiel - Coûts des autres services municipaux</t>
  </si>
  <si>
    <t>ARTS et LETTRES</t>
  </si>
  <si>
    <t>BIBLIOTHÈQUES</t>
  </si>
  <si>
    <t>2.1 Subventions octroyées</t>
  </si>
  <si>
    <t>Revenus totaux</t>
  </si>
  <si>
    <t>Dépenses totales</t>
  </si>
  <si>
    <t>ÉVÉNEMENTS CULTURELS</t>
  </si>
  <si>
    <t>Dépenses non réparties par domaine culturel</t>
  </si>
  <si>
    <t>–</t>
  </si>
  <si>
    <t>Frais de gestion</t>
  </si>
  <si>
    <t>Dépenses totales de fonctionnement</t>
  </si>
  <si>
    <t>Administration générale</t>
  </si>
  <si>
    <t>Total partiel Budget de services opérationnels</t>
  </si>
  <si>
    <t>Part des dépenses culturelles totales sur le budget de fonctionnement</t>
  </si>
  <si>
    <t>CONSERVATION D'ARCHIVES HISTORIQUES</t>
  </si>
  <si>
    <t>Tableau 1</t>
  </si>
  <si>
    <t>%</t>
  </si>
  <si>
    <t>de fonctionnement de la municipalité</t>
  </si>
  <si>
    <t>...</t>
  </si>
  <si>
    <t>Source : Institut de la statistique du Québec, Observatoire de la culture et des communications du Québec.</t>
  </si>
  <si>
    <t xml:space="preserve">Tableau 2 </t>
  </si>
  <si>
    <t>Vente de biens et services</t>
  </si>
  <si>
    <t>Subventions reçues</t>
  </si>
  <si>
    <t>(tarification)</t>
  </si>
  <si>
    <t>$</t>
  </si>
  <si>
    <t>Services rendus</t>
  </si>
  <si>
    <t>Festivals et événements culturels</t>
  </si>
  <si>
    <t>Festivals et événements à composante culturelle</t>
  </si>
  <si>
    <t>Loisir culturel et scientifique</t>
  </si>
  <si>
    <t>Patrimoine, art public et design</t>
  </si>
  <si>
    <t>Conservation d'archives historiques</t>
  </si>
  <si>
    <t>Frais généraux</t>
  </si>
  <si>
    <t>2. Inclut les arts visuels, métiers d'art et arts médiatiques, les arts de la scène, la littérature et le multimédia.</t>
  </si>
  <si>
    <t>Figure 2</t>
  </si>
  <si>
    <t>Figure 3</t>
  </si>
  <si>
    <t>Tableau 3</t>
  </si>
  <si>
    <t>Salaires et avantages sociaux</t>
  </si>
  <si>
    <t>Subventions octroyées</t>
  </si>
  <si>
    <t>Total partiel : domaines culturels</t>
  </si>
  <si>
    <t>Tableau 4</t>
  </si>
  <si>
    <t>Domaine culturel</t>
  </si>
  <si>
    <t>Unité</t>
  </si>
  <si>
    <t>Salaires et</t>
  </si>
  <si>
    <t>Subventions</t>
  </si>
  <si>
    <t>Cachets</t>
  </si>
  <si>
    <t>Autres</t>
  </si>
  <si>
    <t>avantages</t>
  </si>
  <si>
    <t>octroyées</t>
  </si>
  <si>
    <t>biens et</t>
  </si>
  <si>
    <t>totales</t>
  </si>
  <si>
    <t>sociaux</t>
  </si>
  <si>
    <t>honoraires</t>
  </si>
  <si>
    <t>services</t>
  </si>
  <si>
    <t>Total</t>
  </si>
  <si>
    <t>Figure 4</t>
  </si>
  <si>
    <t>Figure 5</t>
  </si>
  <si>
    <t>Figure 6</t>
  </si>
  <si>
    <t>Tableau 6</t>
  </si>
  <si>
    <t>Figure 7</t>
  </si>
  <si>
    <t>Tableau 7</t>
  </si>
  <si>
    <t>Dépenses par habitant</t>
  </si>
  <si>
    <r>
      <t>Arts et lettres</t>
    </r>
    <r>
      <rPr>
        <vertAlign val="superscript"/>
        <sz val="8"/>
        <rFont val="Arial"/>
        <family val="2"/>
      </rPr>
      <t>2</t>
    </r>
  </si>
  <si>
    <r>
      <t>Autres dépenses</t>
    </r>
    <r>
      <rPr>
        <vertAlign val="superscript"/>
        <sz val="8"/>
        <rFont val="Arial"/>
        <family val="2"/>
      </rPr>
      <t>2</t>
    </r>
  </si>
  <si>
    <r>
      <t>Entretien des immeubles et autres services municipaux</t>
    </r>
    <r>
      <rPr>
        <vertAlign val="superscript"/>
        <sz val="8"/>
        <rFont val="Arial"/>
        <family val="2"/>
      </rPr>
      <t>2</t>
    </r>
  </si>
  <si>
    <t>Population</t>
  </si>
  <si>
    <r>
      <t>Arts et lettres</t>
    </r>
    <r>
      <rPr>
        <vertAlign val="superscript"/>
        <sz val="8"/>
        <rFont val="Arial"/>
        <family val="2"/>
      </rPr>
      <t>1</t>
    </r>
  </si>
  <si>
    <t>1. Inclut les arts visuels, métiers d'art et arts médiatiques, les arts de la scène, la littérature et le multimédia.</t>
  </si>
  <si>
    <r>
      <t>Autres dépenses</t>
    </r>
    <r>
      <rPr>
        <vertAlign val="superscript"/>
        <sz val="8"/>
        <rFont val="Arial"/>
        <family val="2"/>
      </rPr>
      <t>1</t>
    </r>
  </si>
  <si>
    <t>1. Comprend les frais de locaux, les crédits de taxes et la quote-part versée aux organismes supramunicipaux.</t>
  </si>
  <si>
    <t>2. Dépenses en entretien des immeubles et autres services municipaux qui n'ont pu être réparties par catégorie.</t>
  </si>
  <si>
    <t>3. Inclut les arts visuels, métiers d'art et arts médiatiques, les arts de la scène, la littérature et le multimédia.</t>
  </si>
  <si>
    <t>4. Regroupe les dépenses relatives à tous les domaines précités, sauf les bibliothèques, que la municipalité ne pouvait détailler davantage.</t>
  </si>
  <si>
    <r>
      <t>dépenses</t>
    </r>
    <r>
      <rPr>
        <vertAlign val="superscript"/>
        <sz val="8"/>
        <rFont val="Arial"/>
        <family val="2"/>
      </rPr>
      <t>1</t>
    </r>
  </si>
  <si>
    <r>
      <t>Entretien</t>
    </r>
    <r>
      <rPr>
        <vertAlign val="superscript"/>
        <sz val="8"/>
        <rFont val="Arial"/>
        <family val="2"/>
      </rPr>
      <t>2</t>
    </r>
  </si>
  <si>
    <r>
      <t>Arts et lettres</t>
    </r>
    <r>
      <rPr>
        <vertAlign val="superscript"/>
        <sz val="8"/>
        <rFont val="Arial"/>
        <family val="2"/>
      </rPr>
      <t>3</t>
    </r>
  </si>
  <si>
    <t>2. Regroupe les dépenses relatives à tous les domaines précités, sauf les bibliothèques, que la municipalité ne pouvait détailler davantage.</t>
  </si>
  <si>
    <r>
      <t>Non réparties par domaine</t>
    </r>
    <r>
      <rPr>
        <vertAlign val="superscript"/>
        <sz val="8"/>
        <rFont val="Arial"/>
        <family val="2"/>
      </rPr>
      <t>2</t>
    </r>
  </si>
  <si>
    <r>
      <t>Entretien des immeubles et autres services municipaux</t>
    </r>
    <r>
      <rPr>
        <vertAlign val="superscript"/>
        <sz val="8"/>
        <rFont val="Arial"/>
        <family val="2"/>
      </rPr>
      <t>1</t>
    </r>
  </si>
  <si>
    <t>1. Dépenses qui n'ont pu être réparties par catégorie.</t>
  </si>
  <si>
    <t>2. Comprend les frais de locaux, les crédits de taxes et quote-part versée aux organismes supramunicipaux.</t>
  </si>
  <si>
    <t>3. Entretien et fonctionnement des immeubles</t>
  </si>
  <si>
    <t>Total partiel - Entretien et fonctionnement des immeubles</t>
  </si>
  <si>
    <t>Dépenses des municipalités au titre de la culture — Services rendus</t>
  </si>
  <si>
    <t>4. Autres services municipaux</t>
  </si>
  <si>
    <t>2.5 Autres dépenses</t>
  </si>
  <si>
    <t>ÉVÉNEMENTS À COMPOSANTE CULTURELLE</t>
  </si>
  <si>
    <t>5.1 Subventions du gouvernement fédéral</t>
  </si>
  <si>
    <t>5.2 Subventions du gouvernement du Québec</t>
  </si>
  <si>
    <t>5.3 Dons et autres revenus</t>
  </si>
  <si>
    <t>5.4 Vente de biens et services</t>
  </si>
  <si>
    <t>Note : Le logiciel reproduira ces renseignements automatiquement sur chaque feuille de calcul.</t>
  </si>
  <si>
    <t>2.4 Achat de biens et services</t>
  </si>
  <si>
    <t>2.2 Cachets d'artiste</t>
  </si>
  <si>
    <t>LOISIR CULTUREL ET SCIENTIFIQUE</t>
  </si>
  <si>
    <t>PATRIMOINE, ART PUBLIC ET DESIGN</t>
  </si>
  <si>
    <t>3. Entretien des immeubles (locaux)</t>
  </si>
  <si>
    <t>Part des dépenses culturelles dans le budget de services opérationnels</t>
  </si>
  <si>
    <t>Non réparties (tous les domaines sauf bibliothèques)</t>
  </si>
  <si>
    <t>Cachets d'artiste et honoraires</t>
  </si>
  <si>
    <t>Achat de biens et services</t>
  </si>
  <si>
    <t>1. Comprend les frais de locaux, les crédits de taxe et la quote-part versée aux organismes supramunicipaux.</t>
  </si>
  <si>
    <t>d'artiste et</t>
  </si>
  <si>
    <t>Achat de</t>
  </si>
  <si>
    <r>
      <t>Non réparties</t>
    </r>
    <r>
      <rPr>
        <vertAlign val="superscript"/>
        <sz val="8"/>
        <rFont val="Arial"/>
        <family val="2"/>
      </rPr>
      <t>4</t>
    </r>
  </si>
  <si>
    <t>Catégorie de dépenses</t>
  </si>
  <si>
    <t>Figure 1</t>
  </si>
  <si>
    <t>Directives</t>
  </si>
  <si>
    <t>1. Regroupe les dépenses relatives à tous les domaines précités, sauf les bibliothèques, que la municipalité ne pouvait détailler davantage.</t>
  </si>
  <si>
    <r>
      <t>Non réparties</t>
    </r>
    <r>
      <rPr>
        <vertAlign val="superscript"/>
        <sz val="8"/>
        <rFont val="Arial"/>
        <family val="2"/>
      </rPr>
      <t>1</t>
    </r>
    <r>
      <rPr>
        <sz val="8"/>
        <rFont val="Arial"/>
        <family val="2"/>
      </rPr>
      <t xml:space="preserve"> par domaine</t>
    </r>
  </si>
  <si>
    <t>Dons et autres revenus</t>
  </si>
  <si>
    <t>Frais de gestion imputés à la culture</t>
  </si>
  <si>
    <t>4. Bibliothèques</t>
  </si>
  <si>
    <t>5. Autres</t>
  </si>
  <si>
    <t>FRAIS DE GESTION</t>
  </si>
  <si>
    <r>
      <t xml:space="preserve">1.2 Personnel  </t>
    </r>
    <r>
      <rPr>
        <b/>
        <u/>
        <sz val="10"/>
        <color indexed="18"/>
        <rFont val="Arial"/>
        <family val="2"/>
      </rPr>
      <t>non</t>
    </r>
    <r>
      <rPr>
        <sz val="10"/>
        <color indexed="18"/>
        <rFont val="Arial"/>
        <family val="2"/>
      </rPr>
      <t xml:space="preserve"> directement rattaché à la bibliothèque</t>
    </r>
  </si>
  <si>
    <t>Validation</t>
  </si>
  <si>
    <t>Part des dépenses culturelles dans les dépenses totales de fonctionnement</t>
  </si>
  <si>
    <t>Part des dépenses culturelles dans le budget</t>
  </si>
  <si>
    <t>5.1+5.2</t>
  </si>
  <si>
    <t>Coordonnées du répondant</t>
  </si>
  <si>
    <t>Confidentialité</t>
  </si>
  <si>
    <t>succursale</t>
  </si>
  <si>
    <t>a)  avant la date indiquée sur le questionnaire.</t>
  </si>
  <si>
    <t>b)  et tels que demandés dans le présent questionnaire.</t>
  </si>
  <si>
    <t>Votre municipalité a été sélectionnée pour participer à cette enquête. Sa participation est obligatoire conformément à la Loi sur l'Institut de la statistique du Québec. Les renseignements doivent être fournis à l'Institut:</t>
  </si>
  <si>
    <t>Ce questionnaire est en format Excel; prière de le télécharger et de le remplir à l'ordinateur.</t>
  </si>
  <si>
    <t>L’Institut garantit la confidentialité de tous les renseignements que votre municipalité lui fournira dans le cadre de cette enquête.</t>
  </si>
  <si>
    <t>Population estimée de votre municipalité pour</t>
  </si>
  <si>
    <t>Non</t>
  </si>
  <si>
    <t>Oui, en élaboration</t>
  </si>
  <si>
    <t>Oui, en vigueur</t>
  </si>
  <si>
    <t xml:space="preserve">Les municipalités qui n'ont pas de dépenses au titre de la culture doivent </t>
  </si>
  <si>
    <t>cocher cette case et nous retourner le formulaire :</t>
  </si>
  <si>
    <t>Aucune dépense culturelle</t>
  </si>
  <si>
    <t>Frais de financement et d'amortissement</t>
  </si>
  <si>
    <t>Bibliothèque</t>
  </si>
  <si>
    <t>Intérêt sur la dette</t>
  </si>
  <si>
    <t>Amortissement / Immobilisation</t>
  </si>
  <si>
    <t>Autres domaines culturels</t>
  </si>
  <si>
    <t>Total Frais de financement et d'amortissement</t>
  </si>
  <si>
    <t>Commentaires</t>
  </si>
  <si>
    <t>Autre domaines culturels</t>
  </si>
  <si>
    <t>1.  Inclut les arts visuels, métiers d'art et arts médiatiques, les arts de la scène, la littérature et le multimédia.</t>
  </si>
  <si>
    <t>Nom de la</t>
  </si>
  <si>
    <t>Budget de fonctionnement de la municipalité</t>
  </si>
  <si>
    <t>Note: Dans toutes les cases ci-dessous, les données doivent être exprimées en chiffres</t>
  </si>
  <si>
    <t xml:space="preserve">1. Administration générale </t>
  </si>
  <si>
    <t>Amortissement</t>
  </si>
  <si>
    <t>Rénovation urbaine</t>
  </si>
  <si>
    <t>6. Biens patrimoniaux</t>
  </si>
  <si>
    <t>6.2 Amortissement des immobilisations</t>
  </si>
  <si>
    <t>?</t>
  </si>
  <si>
    <t>6.1 Dépenses excluant l'amortissement</t>
  </si>
  <si>
    <t xml:space="preserve">3. Total des dépenses de fonctionnement </t>
  </si>
  <si>
    <t>4.1 Dépenses de fonctionnement</t>
  </si>
  <si>
    <t>4.2 Amortissements des immobilisations</t>
  </si>
  <si>
    <t xml:space="preserve">5.1 Dépenses de fonctionnement </t>
  </si>
  <si>
    <t>5.2 Amortissements des immobilisations</t>
  </si>
  <si>
    <t>2012-04</t>
  </si>
  <si>
    <t>**  Ne pas inscrire le montant à la négative, compte tenu qu'il est soustrait par le système</t>
  </si>
  <si>
    <t xml:space="preserve">5.3 Dons et autres revenus (excluant ceux générés par les activités </t>
  </si>
  <si>
    <t>5.4 Vente de biens et services (et autres revenus générés par les activités de la</t>
  </si>
  <si>
    <t>3         Bibliothèques</t>
  </si>
  <si>
    <t>4                      Arts et lettres</t>
  </si>
  <si>
    <t>5                      Événements culturels</t>
  </si>
  <si>
    <t>6           Événements à composante culturelle</t>
  </si>
  <si>
    <t>7                     Loisir culturel et scientifique</t>
  </si>
  <si>
    <t>8                   Patrimoine, art public et design</t>
  </si>
  <si>
    <t>9              Archives historiques</t>
  </si>
  <si>
    <t>10                 Non réparties</t>
  </si>
  <si>
    <t xml:space="preserve">                </t>
  </si>
  <si>
    <t>Part des cachets d'artiste, des honoraires et des subventions octroyées dans les dépenses par domaine culturel, 2015</t>
  </si>
  <si>
    <t>1.1 Personnel directement rattaché à la bibliothèque</t>
  </si>
  <si>
    <t>de la bibiothèque)</t>
  </si>
  <si>
    <t>bibliothèque</t>
  </si>
  <si>
    <r>
      <t xml:space="preserve">2.4 Achat de biens et services; </t>
    </r>
    <r>
      <rPr>
        <b/>
        <u/>
        <sz val="10"/>
        <color rgb="FFFF0000"/>
        <rFont val="Arial"/>
        <family val="2"/>
      </rPr>
      <t>inclure les dépenses d'acquisitions</t>
    </r>
  </si>
  <si>
    <t>Ministère des Affaires municipales et de l'Habitation (MAMH)</t>
  </si>
  <si>
    <t>Données du rapport financier du MAMH</t>
  </si>
  <si>
    <t>Dépenses en culture de la municipalité,</t>
  </si>
  <si>
    <t>Dépenses en culture de la municipalité selon la catégorie de dépenses, le domaine culturel et la source de financement,</t>
  </si>
  <si>
    <r>
      <t>Dépenses en culture de la municipalité</t>
    </r>
    <r>
      <rPr>
        <b/>
        <vertAlign val="superscript"/>
        <sz val="8"/>
        <rFont val="Arial"/>
        <family val="2"/>
      </rPr>
      <t xml:space="preserve"> </t>
    </r>
    <r>
      <rPr>
        <b/>
        <sz val="8"/>
        <rFont val="Arial"/>
        <family val="2"/>
      </rPr>
      <t>en services rendus selon la catégorie de dépenses,</t>
    </r>
  </si>
  <si>
    <t>Dépenses en culture de la municipalité en services rendus selon le domaine culturel et la catégorie de dépenses,</t>
  </si>
  <si>
    <t>Dépenses en culture de la municipalité par habitant selon la catégorie de dépenses,</t>
  </si>
  <si>
    <t>Dépenses en culture de la municipalité en services rendus par habitant selon le domaine culturel,</t>
  </si>
  <si>
    <t>Numéro de dossier (ce numéro correspond au code géographique de votre municipalité) :</t>
  </si>
  <si>
    <t>Pour remplir le questionnaire, veuillez vous référer au document explicatif  transmis par courriel. Ce document  est également disponible sur le site Web de l'Institut de la statistique dans la section Enquêtes/ Enquêtes en cours de collecte.</t>
  </si>
  <si>
    <r>
      <t xml:space="preserve">Grille de saisie des dépenses réelles de </t>
    </r>
    <r>
      <rPr>
        <b/>
        <sz val="16"/>
        <color rgb="FFFF0000"/>
        <rFont val="Arial"/>
        <family val="2"/>
      </rPr>
      <t>2024</t>
    </r>
  </si>
  <si>
    <r>
      <t>l'année</t>
    </r>
    <r>
      <rPr>
        <b/>
        <sz val="10"/>
        <color indexed="9"/>
        <rFont val="Arial"/>
        <family val="2"/>
      </rPr>
      <t xml:space="preserve"> </t>
    </r>
    <r>
      <rPr>
        <b/>
        <u/>
        <sz val="10"/>
        <color rgb="FFFF0000"/>
        <rFont val="Arial"/>
        <family val="2"/>
      </rPr>
      <t>2024</t>
    </r>
    <r>
      <rPr>
        <b/>
        <sz val="10"/>
        <color indexed="44"/>
        <rFont val="Arial"/>
        <family val="2"/>
      </rPr>
      <t xml:space="preserve"> selon les données de l'ISQ :</t>
    </r>
  </si>
  <si>
    <t>En 2024, votre municipalité avait-elle une politique culturelle ?</t>
  </si>
  <si>
    <r>
      <t>2. Frais de financement (</t>
    </r>
    <r>
      <rPr>
        <sz val="10"/>
        <color indexed="10"/>
        <rFont val="Arial"/>
        <family val="2"/>
      </rPr>
      <t xml:space="preserve">page S12 / </t>
    </r>
    <r>
      <rPr>
        <b/>
        <sz val="10"/>
        <color rgb="FF0070C0"/>
        <rFont val="Arial"/>
        <family val="2"/>
      </rPr>
      <t>ligne 31</t>
    </r>
    <r>
      <rPr>
        <sz val="10"/>
        <color indexed="10"/>
        <rFont val="Arial"/>
        <family val="2"/>
      </rPr>
      <t xml:space="preserve"> / Réalisations 2024,</t>
    </r>
  </si>
  <si>
    <t>colonne Total ou Total consolidé*)</t>
  </si>
  <si>
    <r>
      <t>4.3 Frais de financement (</t>
    </r>
    <r>
      <rPr>
        <sz val="10"/>
        <color indexed="10"/>
        <rFont val="Arial"/>
        <family val="2"/>
      </rPr>
      <t>page S44 / ligne 39</t>
    </r>
    <r>
      <rPr>
        <sz val="10"/>
        <color indexed="18"/>
        <rFont val="Arial"/>
        <family val="2"/>
      </rPr>
      <t xml:space="preserve">) </t>
    </r>
  </si>
  <si>
    <r>
      <t>5.3 Frais de financement (</t>
    </r>
    <r>
      <rPr>
        <sz val="10"/>
        <color indexed="10"/>
        <rFont val="Arial"/>
        <family val="2"/>
      </rPr>
      <t>page S44 / ligne 40</t>
    </r>
    <r>
      <rPr>
        <sz val="10"/>
        <color indexed="18"/>
        <rFont val="Arial"/>
        <family val="2"/>
      </rPr>
      <t xml:space="preserve">) </t>
    </r>
  </si>
  <si>
    <t>* Colonne à considérer si votre Rapport financier 2024 est consolidé ou non consolidé.</t>
  </si>
  <si>
    <r>
      <t xml:space="preserve">Page S12 / </t>
    </r>
    <r>
      <rPr>
        <b/>
        <sz val="10"/>
        <color rgb="FF0070C0"/>
        <rFont val="Arial"/>
        <family val="2"/>
      </rPr>
      <t>ligne 23</t>
    </r>
    <r>
      <rPr>
        <sz val="10"/>
        <color indexed="10"/>
        <rFont val="Arial"/>
        <family val="2"/>
      </rPr>
      <t xml:space="preserve"> / Réalisations 2024, colonne Total ou Total consolidé*</t>
    </r>
  </si>
  <si>
    <r>
      <t xml:space="preserve">Page S12 / </t>
    </r>
    <r>
      <rPr>
        <b/>
        <sz val="10"/>
        <color rgb="FF0070C0"/>
        <rFont val="Arial"/>
        <family val="2"/>
      </rPr>
      <t>ligne 23</t>
    </r>
    <r>
      <rPr>
        <sz val="10"/>
        <color indexed="10"/>
        <rFont val="Arial"/>
        <family val="2"/>
      </rPr>
      <t xml:space="preserve"> / Réalisations 2024, colonne Ventilation de l'amortissement**</t>
    </r>
  </si>
  <si>
    <r>
      <t xml:space="preserve">Page S12 / </t>
    </r>
    <r>
      <rPr>
        <b/>
        <sz val="10"/>
        <color rgb="FF0070C0"/>
        <rFont val="Arial"/>
        <family val="2"/>
      </rPr>
      <t>ligne 34</t>
    </r>
    <r>
      <rPr>
        <sz val="10"/>
        <color indexed="10"/>
        <rFont val="Arial"/>
        <family val="2"/>
      </rPr>
      <t xml:space="preserve"> / Réalisations 2024, colonne Total ou Total consolidé*</t>
    </r>
  </si>
  <si>
    <r>
      <t xml:space="preserve">Page S12 / </t>
    </r>
    <r>
      <rPr>
        <b/>
        <sz val="10"/>
        <color rgb="FF0070C0"/>
        <rFont val="Arial"/>
        <family val="2"/>
      </rPr>
      <t>ligne 33</t>
    </r>
    <r>
      <rPr>
        <sz val="10"/>
        <color indexed="10"/>
        <rFont val="Arial"/>
        <family val="2"/>
      </rPr>
      <t xml:space="preserve"> / Réalisations 2024, colonne Ventilation de l'amortissement**</t>
    </r>
  </si>
  <si>
    <r>
      <t xml:space="preserve">Page S28 / </t>
    </r>
    <r>
      <rPr>
        <b/>
        <sz val="10"/>
        <color rgb="FF0070C0"/>
        <rFont val="Arial"/>
        <family val="2"/>
      </rPr>
      <t>ligne 63</t>
    </r>
    <r>
      <rPr>
        <sz val="10"/>
        <color indexed="10"/>
        <rFont val="Arial"/>
        <family val="2"/>
      </rPr>
      <t xml:space="preserve"> / Réalisations 2024, colonne Total ou Données consolidées*</t>
    </r>
  </si>
  <si>
    <r>
      <t xml:space="preserve">Page S28 / </t>
    </r>
    <r>
      <rPr>
        <b/>
        <sz val="10"/>
        <color rgb="FF0070C0"/>
        <rFont val="Arial"/>
        <family val="2"/>
      </rPr>
      <t>ligne 63</t>
    </r>
    <r>
      <rPr>
        <sz val="10"/>
        <color indexed="10"/>
        <rFont val="Arial"/>
        <family val="2"/>
      </rPr>
      <t xml:space="preserve"> / Réalisations 2024, colonne Ventilation de l'amortissement**</t>
    </r>
  </si>
  <si>
    <r>
      <t xml:space="preserve">Page S28 / </t>
    </r>
    <r>
      <rPr>
        <b/>
        <sz val="10"/>
        <color rgb="FF0070C0"/>
        <rFont val="Arial"/>
        <family val="2"/>
      </rPr>
      <t>ligne 47</t>
    </r>
    <r>
      <rPr>
        <sz val="10"/>
        <color indexed="10"/>
        <rFont val="Arial"/>
        <family val="2"/>
      </rPr>
      <t xml:space="preserve"> / Réalisations 2024, colonne Total ou Données consolidées*</t>
    </r>
  </si>
  <si>
    <r>
      <t xml:space="preserve">Page S28 / </t>
    </r>
    <r>
      <rPr>
        <b/>
        <sz val="10"/>
        <color rgb="FF0070C0"/>
        <rFont val="Arial"/>
        <family val="2"/>
      </rPr>
      <t>ligne 47</t>
    </r>
    <r>
      <rPr>
        <sz val="10"/>
        <color indexed="10"/>
        <rFont val="Arial"/>
        <family val="2"/>
      </rPr>
      <t xml:space="preserve"> / Réalisations 2024, colonne Ventilation de l'amortissement**</t>
    </r>
  </si>
  <si>
    <r>
      <t xml:space="preserve">Retournez sur le site d'échange d'information sécurisé, le questionnaire dûment rempli avant le </t>
    </r>
    <r>
      <rPr>
        <b/>
        <sz val="9"/>
        <color theme="9" tint="-0.499984740745262"/>
        <rFont val="Arial"/>
        <family val="2"/>
      </rPr>
      <t>11 juillet 2025.</t>
    </r>
  </si>
  <si>
    <r>
      <t xml:space="preserve">Retournez le formulaire de consentement dûment rempli et signé, avant le </t>
    </r>
    <r>
      <rPr>
        <b/>
        <sz val="9"/>
        <color theme="9" tint="-0.499984740745262"/>
        <rFont val="Arial"/>
        <family val="2"/>
      </rPr>
      <t xml:space="preserve">2 juin 2025 </t>
    </r>
    <r>
      <rPr>
        <sz val="9"/>
        <color theme="9" tint="-0.499984740745262"/>
        <rFont val="Arial"/>
        <family val="2"/>
      </rPr>
      <t>par courriel ou via le site sécurisé.</t>
    </r>
  </si>
  <si>
    <r>
      <t>Si, dans une cellule, vous ne savez pas quel montant inscrire, veuillez le signaler à l’</t>
    </r>
    <r>
      <rPr>
        <b/>
        <sz val="9"/>
        <color theme="9" tint="-0.499984740745262"/>
        <rFont val="Arial"/>
        <family val="2"/>
      </rPr>
      <t>Onglet #26</t>
    </r>
    <r>
      <rPr>
        <sz val="9"/>
        <color theme="9" tint="-0.499984740745262"/>
        <rFont val="Arial"/>
        <family val="2"/>
      </rPr>
      <t xml:space="preserve"> </t>
    </r>
    <r>
      <rPr>
        <b/>
        <sz val="9"/>
        <color theme="9" tint="-0.499984740745262"/>
        <rFont val="Arial"/>
        <family val="2"/>
      </rPr>
      <t>Commentaires</t>
    </r>
    <r>
      <rPr>
        <sz val="9"/>
        <color theme="9" tint="-0.499984740745262"/>
        <rFont val="Arial"/>
        <family val="2"/>
      </rPr>
      <t xml:space="preserve"> en indiquant l’onglet concerné et les coordonnées de la cellule (par ex. : </t>
    </r>
    <r>
      <rPr>
        <b/>
        <sz val="9"/>
        <color theme="9" tint="-0.499984740745262"/>
        <rFont val="Arial"/>
        <family val="2"/>
      </rPr>
      <t>#5 Événements culturels</t>
    </r>
    <r>
      <rPr>
        <sz val="9"/>
        <color theme="9" tint="-0.499984740745262"/>
        <rFont val="Arial"/>
        <family val="2"/>
      </rPr>
      <t xml:space="preserve">  / cellule H19 : Ne sais pas). Ceci permettra de produire des statistiques plus précises.</t>
    </r>
  </si>
  <si>
    <r>
      <t xml:space="preserve">Pour tout renseignement supplémentaire, veuillez communiquer avec </t>
    </r>
    <r>
      <rPr>
        <b/>
        <sz val="9"/>
        <color theme="9" tint="-0.499984740745262"/>
        <rFont val="Arial"/>
        <family val="2"/>
      </rPr>
      <t>Statistique Québec</t>
    </r>
    <r>
      <rPr>
        <sz val="9"/>
        <color theme="9" tint="-0.499984740745262"/>
        <rFont val="Arial"/>
        <family val="2"/>
      </rPr>
      <t xml:space="preserve"> au numéro au 1 800 561-0213 ou par courriel à </t>
    </r>
    <r>
      <rPr>
        <u/>
        <sz val="9"/>
        <color theme="9" tint="-0.499984740745262"/>
        <rFont val="Arial"/>
        <family val="2"/>
      </rPr>
      <t>collecte@stat.gouv.qc.ca</t>
    </r>
  </si>
  <si>
    <r>
      <t xml:space="preserve">Page S28 / </t>
    </r>
    <r>
      <rPr>
        <b/>
        <sz val="10"/>
        <color rgb="FF0070C0"/>
        <rFont val="Arial"/>
        <family val="2"/>
      </rPr>
      <t>ligne 67</t>
    </r>
    <r>
      <rPr>
        <sz val="10"/>
        <color indexed="10"/>
        <rFont val="Arial"/>
        <family val="2"/>
      </rPr>
      <t xml:space="preserve"> / Réalisations 2024, colonne Total ou Données consolidées*</t>
    </r>
  </si>
  <si>
    <r>
      <t xml:space="preserve">Page S28 / </t>
    </r>
    <r>
      <rPr>
        <b/>
        <sz val="10"/>
        <color rgb="FF0070C0"/>
        <rFont val="Arial"/>
        <family val="2"/>
      </rPr>
      <t>ligne 67</t>
    </r>
    <r>
      <rPr>
        <sz val="10"/>
        <color indexed="10"/>
        <rFont val="Arial"/>
        <family val="2"/>
      </rPr>
      <t xml:space="preserve"> / Réalisations 2024, colonne Ventilation de l'amortissement**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</si>
</sst>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 &quot;$&quot;"/>
    <numFmt numFmtId="165" formatCode="#,##0\ _$"/>
    <numFmt numFmtId="166" formatCode="0.0%"/>
    <numFmt numFmtId="167" formatCode="#,##0.0_);[Red]\(#,##0.0\)"/>
    <numFmt numFmtId="168" formatCode="#,##0\ [$$-C0C]_-"/>
    <numFmt numFmtId="169" formatCode="#,##0.00\ [$$-C0C]_-"/>
    <numFmt numFmtId="170" formatCode="0.0"/>
    <numFmt numFmtId="171" formatCode="#,##0.0"/>
  </numFmts>
  <fonts count="69" x14ac:knownFonts="1">
    <font>
      <sz val="10"/>
      <name val="Arial"/>
    </font>
    <font>
      <b/>
      <sz val="10"/>
      <name val="Arial"/>
      <family val="2"/>
    </font>
    <font>
      <u/>
      <sz val="10"/>
      <color indexed="12"/>
      <name val="Arial"/>
      <family val="2"/>
    </font>
    <font>
      <sz val="10"/>
      <name val="Arial"/>
      <family val="2"/>
    </font>
    <font>
      <b/>
      <sz val="20"/>
      <color indexed="44"/>
      <name val="Arial"/>
      <family val="2"/>
    </font>
    <font>
      <sz val="10"/>
      <color indexed="9"/>
      <name val="Arial"/>
      <family val="2"/>
    </font>
    <font>
      <b/>
      <sz val="10"/>
      <color indexed="9"/>
      <name val="Arial"/>
      <family val="2"/>
    </font>
    <font>
      <sz val="10"/>
      <color indexed="16"/>
      <name val="Arial"/>
      <family val="2"/>
    </font>
    <font>
      <b/>
      <sz val="10"/>
      <color indexed="16"/>
      <name val="Arial"/>
      <family val="2"/>
    </font>
    <font>
      <b/>
      <sz val="10"/>
      <name val="MS Sans Serif"/>
      <family val="2"/>
    </font>
    <font>
      <sz val="10"/>
      <color indexed="44"/>
      <name val="Arial"/>
      <family val="2"/>
    </font>
    <font>
      <b/>
      <sz val="10"/>
      <color indexed="44"/>
      <name val="Arial"/>
      <family val="2"/>
    </font>
    <font>
      <b/>
      <sz val="14"/>
      <color indexed="44"/>
      <name val="Arial"/>
      <family val="2"/>
    </font>
    <font>
      <i/>
      <sz val="8"/>
      <color indexed="44"/>
      <name val="Arial"/>
      <family val="2"/>
    </font>
    <font>
      <i/>
      <sz val="10"/>
      <color indexed="9"/>
      <name val="Arial"/>
      <family val="2"/>
    </font>
    <font>
      <b/>
      <sz val="10"/>
      <color indexed="18"/>
      <name val="Arial"/>
      <family val="2"/>
    </font>
    <font>
      <sz val="10"/>
      <color indexed="18"/>
      <name val="Arial"/>
      <family val="2"/>
    </font>
    <font>
      <b/>
      <i/>
      <sz val="10"/>
      <color indexed="18"/>
      <name val="Arial"/>
      <family val="2"/>
    </font>
    <font>
      <i/>
      <sz val="10"/>
      <color indexed="18"/>
      <name val="Arial"/>
      <family val="2"/>
    </font>
    <font>
      <sz val="10"/>
      <color indexed="18"/>
      <name val="Arial"/>
      <family val="2"/>
    </font>
    <font>
      <b/>
      <sz val="10"/>
      <color indexed="18"/>
      <name val="Arial"/>
      <family val="2"/>
    </font>
    <font>
      <vertAlign val="superscript"/>
      <sz val="9"/>
      <color indexed="18"/>
      <name val="Arial"/>
      <family val="2"/>
    </font>
    <font>
      <b/>
      <i/>
      <sz val="10"/>
      <color indexed="18"/>
      <name val="Arial"/>
      <family val="2"/>
    </font>
    <font>
      <b/>
      <u/>
      <sz val="10"/>
      <color indexed="18"/>
      <name val="Arial"/>
      <family val="2"/>
    </font>
    <font>
      <sz val="8"/>
      <name val="Arial"/>
      <family val="2"/>
    </font>
    <font>
      <sz val="8"/>
      <name val="Arial"/>
      <family val="2"/>
    </font>
    <font>
      <sz val="8"/>
      <color indexed="59"/>
      <name val="Arial"/>
      <family val="2"/>
    </font>
    <font>
      <b/>
      <vertAlign val="superscript"/>
      <sz val="8"/>
      <name val="Arial"/>
      <family val="2"/>
    </font>
    <font>
      <b/>
      <sz val="8"/>
      <name val="Arial"/>
      <family val="2"/>
    </font>
    <font>
      <vertAlign val="superscript"/>
      <sz val="8"/>
      <name val="Arial"/>
      <family val="2"/>
    </font>
    <font>
      <sz val="8"/>
      <color indexed="12"/>
      <name val="Arial"/>
      <family val="2"/>
    </font>
    <font>
      <b/>
      <sz val="8"/>
      <color indexed="12"/>
      <name val="Arial"/>
      <family val="2"/>
    </font>
    <font>
      <sz val="8"/>
      <color indexed="10"/>
      <name val="Arial"/>
      <family val="2"/>
    </font>
    <font>
      <sz val="9"/>
      <name val="Arial"/>
      <family val="2"/>
    </font>
    <font>
      <b/>
      <sz val="9"/>
      <color indexed="18"/>
      <name val="Arial"/>
      <family val="2"/>
    </font>
    <font>
      <sz val="9"/>
      <color indexed="18"/>
      <name val="Arial"/>
      <family val="2"/>
    </font>
    <font>
      <b/>
      <i/>
      <sz val="9"/>
      <color indexed="18"/>
      <name val="Arial"/>
      <family val="2"/>
    </font>
    <font>
      <i/>
      <sz val="9"/>
      <color indexed="18"/>
      <name val="Arial"/>
      <family val="2"/>
    </font>
    <font>
      <i/>
      <sz val="9"/>
      <name val="Arial"/>
      <family val="2"/>
    </font>
    <font>
      <b/>
      <sz val="9"/>
      <name val="Arial"/>
      <family val="2"/>
    </font>
    <font>
      <sz val="9"/>
      <color indexed="18"/>
      <name val="Arial"/>
      <family val="2"/>
    </font>
    <font>
      <b/>
      <sz val="16"/>
      <color indexed="44"/>
      <name val="Arial"/>
      <family val="2"/>
    </font>
    <font>
      <sz val="9"/>
      <color indexed="9"/>
      <name val="Arial"/>
      <family val="2"/>
    </font>
    <font>
      <sz val="9"/>
      <name val="Arial"/>
      <family val="2"/>
    </font>
    <font>
      <sz val="10"/>
      <color indexed="10"/>
      <name val="Arial"/>
      <family val="2"/>
    </font>
    <font>
      <b/>
      <sz val="14"/>
      <color indexed="10"/>
      <name val="Arial"/>
      <family val="2"/>
    </font>
    <font>
      <b/>
      <sz val="9"/>
      <color indexed="18"/>
      <name val="Arial"/>
      <family val="2"/>
    </font>
    <font>
      <sz val="8"/>
      <color indexed="9"/>
      <name val="Arial"/>
      <family val="2"/>
    </font>
    <font>
      <b/>
      <sz val="8"/>
      <color indexed="9"/>
      <name val="Arial"/>
      <family val="2"/>
    </font>
    <font>
      <sz val="10"/>
      <color indexed="14"/>
      <name val="Arial"/>
      <family val="2"/>
    </font>
    <font>
      <sz val="9"/>
      <color indexed="10"/>
      <name val="Arial"/>
      <family val="2"/>
    </font>
    <font>
      <sz val="24"/>
      <name val="Arial"/>
      <family val="2"/>
    </font>
    <font>
      <b/>
      <sz val="16"/>
      <color indexed="9"/>
      <name val="Arial"/>
      <family val="2"/>
    </font>
    <font>
      <b/>
      <sz val="9"/>
      <color indexed="44"/>
      <name val="Arial"/>
      <family val="2"/>
    </font>
    <font>
      <b/>
      <sz val="10"/>
      <color indexed="10"/>
      <name val="Arial"/>
      <family val="2"/>
    </font>
    <font>
      <sz val="10"/>
      <color indexed="10"/>
      <name val="Arial"/>
      <family val="2"/>
    </font>
    <font>
      <i/>
      <sz val="10"/>
      <color indexed="10"/>
      <name val="Arial"/>
      <family val="2"/>
    </font>
    <font>
      <b/>
      <sz val="10"/>
      <color rgb="FF0070C0"/>
      <name val="Arial"/>
      <family val="2"/>
    </font>
    <font>
      <b/>
      <u/>
      <sz val="10"/>
      <color rgb="FFFF0000"/>
      <name val="Arial"/>
      <family val="2"/>
    </font>
    <font>
      <b/>
      <sz val="16"/>
      <color rgb="FFFF0000"/>
      <name val="Arial"/>
      <family val="2"/>
    </font>
    <font>
      <b/>
      <sz val="10"/>
      <color rgb="FFFF0000"/>
      <name val="Arial"/>
      <family val="2"/>
    </font>
    <font>
      <sz val="10"/>
      <color rgb="FFFF0000"/>
      <name val="Arial"/>
      <family val="2"/>
    </font>
    <font>
      <sz val="10"/>
      <color theme="9" tint="-0.249977111117893"/>
      <name val="Arial"/>
      <family val="2"/>
    </font>
    <font>
      <b/>
      <u/>
      <sz val="12"/>
      <color theme="9" tint="-0.499984740745262"/>
      <name val="Arial"/>
      <family val="2"/>
    </font>
    <font>
      <b/>
      <sz val="12"/>
      <color theme="9" tint="-0.499984740745262"/>
      <name val="Arial"/>
      <family val="2"/>
    </font>
    <font>
      <sz val="9"/>
      <color theme="9" tint="-0.499984740745262"/>
      <name val="Arial"/>
      <family val="2"/>
    </font>
    <font>
      <sz val="10"/>
      <color theme="9" tint="-0.499984740745262"/>
      <name val="Arial"/>
      <family val="2"/>
    </font>
    <font>
      <b/>
      <sz val="9"/>
      <color theme="9" tint="-0.499984740745262"/>
      <name val="Arial"/>
      <family val="2"/>
    </font>
    <font>
      <u/>
      <sz val="9"/>
      <color theme="9" tint="-0.499984740745262"/>
      <name val="Arial"/>
      <family val="2"/>
    </font>
  </fonts>
  <fills count="9">
    <fill>
      <patternFill patternType="none"/>
    </fill>
    <fill>
      <patternFill patternType="gray125"/>
    </fill>
    <fill>
      <patternFill patternType="solid">
        <fgColor indexed="18"/>
        <bgColor indexed="64"/>
      </patternFill>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indexed="56"/>
        <bgColor indexed="64"/>
      </patternFill>
    </fill>
    <fill>
      <patternFill patternType="solid">
        <fgColor theme="3"/>
        <bgColor indexed="64"/>
      </patternFill>
    </fill>
    <fill>
      <patternFill patternType="solid">
        <fgColor theme="9" tint="0.79998168889431442"/>
        <bgColor indexed="64"/>
      </patternFill>
    </fill>
  </fills>
  <borders count="30">
    <border>
      <left/>
      <right/>
      <top/>
      <bottom/>
      <diagonal/>
    </border>
    <border>
      <left/>
      <right/>
      <top style="medium">
        <color indexed="18"/>
      </top>
      <bottom/>
      <diagonal/>
    </border>
    <border>
      <left style="medium">
        <color indexed="18"/>
      </left>
      <right/>
      <top/>
      <bottom/>
      <diagonal/>
    </border>
    <border>
      <left style="medium">
        <color indexed="18"/>
      </left>
      <right/>
      <top/>
      <bottom style="medium">
        <color indexed="18"/>
      </bottom>
      <diagonal/>
    </border>
    <border>
      <left style="medium">
        <color indexed="18"/>
      </left>
      <right/>
      <top style="medium">
        <color indexed="18"/>
      </top>
      <bottom/>
      <diagonal/>
    </border>
    <border>
      <left/>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top style="medium">
        <color indexed="64"/>
      </top>
      <bottom/>
      <diagonal/>
    </border>
    <border>
      <left/>
      <right/>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top/>
      <bottom style="thin">
        <color indexed="18"/>
      </bottom>
      <diagonal/>
    </border>
    <border>
      <left/>
      <right style="medium">
        <color indexed="18"/>
      </right>
      <top/>
      <bottom style="thin">
        <color indexed="18"/>
      </bottom>
      <diagonal/>
    </border>
    <border>
      <left/>
      <right/>
      <top style="hair">
        <color indexed="64"/>
      </top>
      <bottom style="hair">
        <color indexed="64"/>
      </bottom>
      <diagonal/>
    </border>
    <border>
      <left/>
      <right/>
      <top style="hair">
        <color indexed="64"/>
      </top>
      <bottom/>
      <diagonal/>
    </border>
    <border>
      <left/>
      <right/>
      <top/>
      <bottom style="medium">
        <color indexed="64"/>
      </bottom>
      <diagonal/>
    </border>
    <border>
      <left style="medium">
        <color indexed="18"/>
      </left>
      <right style="medium">
        <color indexed="18"/>
      </right>
      <top style="medium">
        <color indexed="18"/>
      </top>
      <bottom style="medium">
        <color indexed="1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67">
    <xf numFmtId="0" fontId="0" fillId="0" borderId="0" xfId="0"/>
    <xf numFmtId="0" fontId="1" fillId="0" borderId="0" xfId="0" applyFont="1"/>
    <xf numFmtId="0" fontId="3" fillId="0" borderId="0" xfId="0" applyFont="1"/>
    <xf numFmtId="0" fontId="5" fillId="0" borderId="0" xfId="0" applyFont="1"/>
    <xf numFmtId="0" fontId="9" fillId="0" borderId="0" xfId="0" applyFont="1"/>
    <xf numFmtId="0" fontId="16" fillId="3" borderId="0" xfId="0" applyFont="1" applyFill="1" applyAlignment="1">
      <alignment horizontal="centerContinuous"/>
    </xf>
    <xf numFmtId="0" fontId="16" fillId="3" borderId="1" xfId="0" applyFont="1" applyFill="1" applyBorder="1" applyAlignment="1">
      <alignment horizontal="centerContinuous"/>
    </xf>
    <xf numFmtId="0" fontId="16" fillId="3" borderId="2" xfId="0" applyFont="1" applyFill="1" applyBorder="1"/>
    <xf numFmtId="164" fontId="15" fillId="3" borderId="1" xfId="0" applyNumberFormat="1" applyFont="1" applyFill="1" applyBorder="1"/>
    <xf numFmtId="164" fontId="15" fillId="3" borderId="0" xfId="0" applyNumberFormat="1" applyFont="1" applyFill="1"/>
    <xf numFmtId="0" fontId="15" fillId="3" borderId="3" xfId="0" applyFont="1" applyFill="1" applyBorder="1" applyAlignment="1">
      <alignment horizontal="centerContinuous" vertical="center"/>
    </xf>
    <xf numFmtId="0" fontId="15" fillId="3" borderId="4" xfId="0" applyFont="1" applyFill="1" applyBorder="1" applyAlignment="1">
      <alignment horizontal="centerContinuous"/>
    </xf>
    <xf numFmtId="0" fontId="15" fillId="3" borderId="2" xfId="0" applyFont="1" applyFill="1" applyBorder="1" applyAlignment="1">
      <alignment horizontal="centerContinuous"/>
    </xf>
    <xf numFmtId="0" fontId="15" fillId="0" borderId="0" xfId="0" applyFont="1" applyAlignment="1">
      <alignment horizontal="centerContinuous" vertical="center"/>
    </xf>
    <xf numFmtId="0" fontId="15" fillId="3" borderId="5" xfId="0" applyFont="1" applyFill="1" applyBorder="1" applyAlignment="1">
      <alignment horizontal="centerContinuous" vertical="center"/>
    </xf>
    <xf numFmtId="0" fontId="16" fillId="3" borderId="0" xfId="0" applyFont="1" applyFill="1"/>
    <xf numFmtId="0" fontId="19" fillId="3" borderId="0" xfId="0" applyFont="1" applyFill="1" applyAlignment="1">
      <alignment horizontal="centerContinuous"/>
    </xf>
    <xf numFmtId="0" fontId="19" fillId="0" borderId="0" xfId="0" applyFont="1"/>
    <xf numFmtId="0" fontId="20" fillId="3" borderId="0" xfId="0" applyFont="1" applyFill="1" applyAlignment="1">
      <alignment horizontal="centerContinuous"/>
    </xf>
    <xf numFmtId="0" fontId="19" fillId="3" borderId="5" xfId="0" applyFont="1" applyFill="1" applyBorder="1" applyAlignment="1">
      <alignment horizontal="centerContinuous"/>
    </xf>
    <xf numFmtId="0" fontId="19" fillId="3" borderId="0" xfId="0" applyFont="1" applyFill="1"/>
    <xf numFmtId="0" fontId="19" fillId="3" borderId="0" xfId="0" applyFont="1" applyFill="1" applyAlignment="1">
      <alignment horizontal="left"/>
    </xf>
    <xf numFmtId="0" fontId="19" fillId="3" borderId="2" xfId="0" applyFont="1" applyFill="1" applyBorder="1"/>
    <xf numFmtId="0" fontId="19" fillId="3" borderId="3" xfId="0" applyFont="1" applyFill="1" applyBorder="1"/>
    <xf numFmtId="0" fontId="19" fillId="3" borderId="5" xfId="0" applyFont="1" applyFill="1" applyBorder="1"/>
    <xf numFmtId="0" fontId="21" fillId="3" borderId="6" xfId="0" applyFont="1" applyFill="1" applyBorder="1" applyAlignment="1">
      <alignment horizontal="left" vertical="center"/>
    </xf>
    <xf numFmtId="0" fontId="20" fillId="3" borderId="2" xfId="0" applyFont="1" applyFill="1" applyBorder="1" applyAlignment="1">
      <alignment horizontal="left"/>
    </xf>
    <xf numFmtId="0" fontId="20" fillId="3" borderId="1" xfId="0" applyFont="1" applyFill="1" applyBorder="1" applyAlignment="1">
      <alignment horizontal="centerContinuous"/>
    </xf>
    <xf numFmtId="0" fontId="19" fillId="3" borderId="1" xfId="0" applyFont="1" applyFill="1" applyBorder="1" applyAlignment="1">
      <alignment horizontal="centerContinuous"/>
    </xf>
    <xf numFmtId="0" fontId="20" fillId="3" borderId="0" xfId="0" applyFont="1" applyFill="1" applyAlignment="1">
      <alignment horizontal="left"/>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0" xfId="0" applyFont="1" applyFill="1" applyAlignment="1">
      <alignment horizontal="center"/>
    </xf>
    <xf numFmtId="0" fontId="20" fillId="0" borderId="0" xfId="0" applyFont="1" applyAlignment="1">
      <alignment horizontal="centerContinuous" vertical="center"/>
    </xf>
    <xf numFmtId="0" fontId="20" fillId="0" borderId="1" xfId="0" applyFont="1" applyBorder="1" applyAlignment="1">
      <alignment horizontal="centerContinuous" vertical="center"/>
    </xf>
    <xf numFmtId="0" fontId="20" fillId="0" borderId="1" xfId="0" applyFont="1" applyBorder="1" applyAlignment="1">
      <alignment horizontal="centerContinuous"/>
    </xf>
    <xf numFmtId="0" fontId="20" fillId="3" borderId="7" xfId="0" applyFont="1" applyFill="1" applyBorder="1" applyAlignment="1">
      <alignment horizontal="centerContinuous"/>
    </xf>
    <xf numFmtId="0" fontId="20" fillId="3" borderId="6" xfId="0" applyFont="1" applyFill="1" applyBorder="1" applyAlignment="1">
      <alignment horizontal="centerContinuous"/>
    </xf>
    <xf numFmtId="0" fontId="20" fillId="3" borderId="8" xfId="0" applyFont="1" applyFill="1" applyBorder="1" applyAlignment="1">
      <alignment horizontal="centerContinuous"/>
    </xf>
    <xf numFmtId="0" fontId="21" fillId="3" borderId="8" xfId="0" applyFont="1" applyFill="1" applyBorder="1" applyAlignment="1">
      <alignment horizontal="left" vertical="center"/>
    </xf>
    <xf numFmtId="0" fontId="19" fillId="3" borderId="2" xfId="0" applyFont="1" applyFill="1" applyBorder="1" applyAlignment="1">
      <alignment horizontal="left" indent="1"/>
    </xf>
    <xf numFmtId="0" fontId="20" fillId="0" borderId="5" xfId="0" applyFont="1" applyBorder="1" applyAlignment="1">
      <alignment horizontal="centerContinuous" vertical="center"/>
    </xf>
    <xf numFmtId="0" fontId="20" fillId="3" borderId="6" xfId="0" applyFont="1" applyFill="1" applyBorder="1" applyAlignment="1">
      <alignment horizontal="left"/>
    </xf>
    <xf numFmtId="0" fontId="15" fillId="3" borderId="2" xfId="0" applyFont="1" applyFill="1" applyBorder="1" applyAlignment="1">
      <alignment horizontal="centerContinuous" vertical="center"/>
    </xf>
    <xf numFmtId="0" fontId="15" fillId="3" borderId="0" xfId="0" applyFont="1" applyFill="1" applyAlignment="1">
      <alignment horizontal="centerContinuous" vertical="center"/>
    </xf>
    <xf numFmtId="164" fontId="15" fillId="3" borderId="0" xfId="0" applyNumberFormat="1" applyFont="1" applyFill="1" applyAlignment="1">
      <alignment vertical="center"/>
    </xf>
    <xf numFmtId="0" fontId="15" fillId="3" borderId="2" xfId="0" applyFont="1" applyFill="1" applyBorder="1"/>
    <xf numFmtId="0" fontId="15" fillId="3" borderId="3" xfId="0" applyFont="1" applyFill="1" applyBorder="1"/>
    <xf numFmtId="164" fontId="15" fillId="3" borderId="5" xfId="0" applyNumberFormat="1" applyFont="1" applyFill="1" applyBorder="1"/>
    <xf numFmtId="0" fontId="15" fillId="3" borderId="0" xfId="0" applyFont="1" applyFill="1" applyAlignment="1">
      <alignment horizontal="left"/>
    </xf>
    <xf numFmtId="0" fontId="20" fillId="3" borderId="0" xfId="0" applyFont="1" applyFill="1" applyAlignment="1">
      <alignment horizontal="centerContinuous" vertical="center"/>
    </xf>
    <xf numFmtId="0" fontId="20" fillId="3" borderId="2" xfId="0" applyFont="1" applyFill="1" applyBorder="1" applyAlignment="1">
      <alignment horizontal="centerContinuous" vertical="center"/>
    </xf>
    <xf numFmtId="0" fontId="20" fillId="3" borderId="3" xfId="0" applyFont="1" applyFill="1" applyBorder="1" applyAlignment="1">
      <alignment horizontal="centerContinuous"/>
    </xf>
    <xf numFmtId="0" fontId="20" fillId="3" borderId="5" xfId="0" applyFont="1" applyFill="1" applyBorder="1" applyAlignment="1">
      <alignment horizontal="centerContinuous"/>
    </xf>
    <xf numFmtId="0" fontId="15" fillId="3" borderId="4" xfId="0" applyFont="1" applyFill="1" applyBorder="1"/>
    <xf numFmtId="3" fontId="19" fillId="0" borderId="0" xfId="0" applyNumberFormat="1" applyFont="1"/>
    <xf numFmtId="0" fontId="25" fillId="0" borderId="0" xfId="0" applyFont="1"/>
    <xf numFmtId="0" fontId="33" fillId="0" borderId="0" xfId="0" applyFont="1"/>
    <xf numFmtId="0" fontId="34" fillId="3" borderId="4" xfId="0" applyFont="1" applyFill="1" applyBorder="1" applyAlignment="1">
      <alignment horizontal="centerContinuous"/>
    </xf>
    <xf numFmtId="0" fontId="35" fillId="3" borderId="1" xfId="0" applyFont="1" applyFill="1" applyBorder="1" applyAlignment="1">
      <alignment horizontal="centerContinuous"/>
    </xf>
    <xf numFmtId="0" fontId="34" fillId="3" borderId="1" xfId="0" applyFont="1" applyFill="1" applyBorder="1" applyAlignment="1">
      <alignment horizontal="centerContinuous"/>
    </xf>
    <xf numFmtId="0" fontId="35" fillId="3" borderId="7" xfId="0" applyFont="1" applyFill="1" applyBorder="1" applyAlignment="1">
      <alignment horizontal="centerContinuous"/>
    </xf>
    <xf numFmtId="0" fontId="35" fillId="3" borderId="2" xfId="0" applyFont="1" applyFill="1" applyBorder="1" applyAlignment="1">
      <alignment horizontal="centerContinuous"/>
    </xf>
    <xf numFmtId="0" fontId="35" fillId="3" borderId="0" xfId="0" applyFont="1" applyFill="1" applyAlignment="1">
      <alignment horizontal="centerContinuous"/>
    </xf>
    <xf numFmtId="0" fontId="35" fillId="3" borderId="6" xfId="0" applyFont="1" applyFill="1" applyBorder="1" applyAlignment="1">
      <alignment horizontal="centerContinuous"/>
    </xf>
    <xf numFmtId="0" fontId="34" fillId="3" borderId="2" xfId="0" applyFont="1" applyFill="1" applyBorder="1" applyAlignment="1">
      <alignment horizontal="centerContinuous"/>
    </xf>
    <xf numFmtId="0" fontId="35" fillId="3" borderId="3" xfId="0" applyFont="1" applyFill="1" applyBorder="1" applyAlignment="1">
      <alignment horizontal="centerContinuous"/>
    </xf>
    <xf numFmtId="0" fontId="35" fillId="3" borderId="5" xfId="0" applyFont="1" applyFill="1" applyBorder="1" applyAlignment="1">
      <alignment horizontal="centerContinuous"/>
    </xf>
    <xf numFmtId="0" fontId="35" fillId="3" borderId="8" xfId="0" applyFont="1" applyFill="1" applyBorder="1" applyAlignment="1">
      <alignment horizontal="centerContinuous"/>
    </xf>
    <xf numFmtId="0" fontId="35" fillId="0" borderId="0" xfId="0" applyFont="1"/>
    <xf numFmtId="0" fontId="35" fillId="3" borderId="4" xfId="0" applyFont="1" applyFill="1" applyBorder="1" applyAlignment="1">
      <alignment wrapText="1"/>
    </xf>
    <xf numFmtId="0" fontId="36" fillId="3" borderId="1" xfId="0" applyFont="1" applyFill="1" applyBorder="1" applyAlignment="1">
      <alignment horizontal="right" vertical="center" wrapText="1"/>
    </xf>
    <xf numFmtId="0" fontId="36" fillId="0" borderId="1" xfId="0" applyFont="1" applyBorder="1" applyAlignment="1">
      <alignment horizontal="right" vertical="center" wrapText="1"/>
    </xf>
    <xf numFmtId="0" fontId="34" fillId="3"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3" borderId="7" xfId="0" applyFont="1" applyFill="1" applyBorder="1" applyAlignment="1">
      <alignment horizontal="center" vertical="center" wrapText="1"/>
    </xf>
    <xf numFmtId="0" fontId="33" fillId="0" borderId="0" xfId="0" applyFont="1" applyAlignment="1">
      <alignment wrapText="1"/>
    </xf>
    <xf numFmtId="0" fontId="35" fillId="3" borderId="4" xfId="0" applyFont="1" applyFill="1" applyBorder="1"/>
    <xf numFmtId="0" fontId="33" fillId="3" borderId="1" xfId="0" applyFont="1" applyFill="1" applyBorder="1"/>
    <xf numFmtId="0" fontId="33" fillId="0" borderId="1" xfId="0" applyFont="1" applyBorder="1"/>
    <xf numFmtId="165" fontId="33" fillId="0" borderId="1" xfId="0" applyNumberFormat="1" applyFont="1" applyBorder="1"/>
    <xf numFmtId="0" fontId="33" fillId="3" borderId="7" xfId="0" applyFont="1" applyFill="1" applyBorder="1"/>
    <xf numFmtId="0" fontId="34" fillId="3" borderId="2" xfId="0" applyFont="1" applyFill="1" applyBorder="1"/>
    <xf numFmtId="0" fontId="35" fillId="3" borderId="0" xfId="0" applyFont="1" applyFill="1" applyAlignment="1">
      <alignment horizontal="left" indent="1"/>
    </xf>
    <xf numFmtId="0" fontId="33" fillId="3" borderId="0" xfId="0" applyFont="1" applyFill="1"/>
    <xf numFmtId="0" fontId="37" fillId="3" borderId="2" xfId="0" applyFont="1" applyFill="1" applyBorder="1"/>
    <xf numFmtId="0" fontId="38" fillId="0" borderId="0" xfId="0" applyFont="1"/>
    <xf numFmtId="0" fontId="33" fillId="3" borderId="2" xfId="0" applyFont="1" applyFill="1" applyBorder="1" applyAlignment="1">
      <alignment horizontal="center"/>
    </xf>
    <xf numFmtId="0" fontId="35" fillId="3" borderId="0" xfId="0" applyFont="1" applyFill="1"/>
    <xf numFmtId="0" fontId="35" fillId="3" borderId="2" xfId="0" applyFont="1" applyFill="1" applyBorder="1"/>
    <xf numFmtId="0" fontId="33" fillId="3" borderId="2" xfId="0" applyFont="1" applyFill="1" applyBorder="1"/>
    <xf numFmtId="0" fontId="33" fillId="3" borderId="3" xfId="0" applyFont="1" applyFill="1" applyBorder="1" applyAlignment="1">
      <alignment horizontal="center"/>
    </xf>
    <xf numFmtId="0" fontId="35" fillId="3" borderId="5" xfId="0" applyFont="1" applyFill="1" applyBorder="1"/>
    <xf numFmtId="0" fontId="33" fillId="0" borderId="5" xfId="0" applyFont="1" applyBorder="1"/>
    <xf numFmtId="0" fontId="34" fillId="3" borderId="0" xfId="0" applyFont="1" applyFill="1" applyAlignment="1">
      <alignment horizontal="left"/>
    </xf>
    <xf numFmtId="0" fontId="39" fillId="0" borderId="0" xfId="0" applyFont="1"/>
    <xf numFmtId="0" fontId="33" fillId="3" borderId="3" xfId="0" applyFont="1" applyFill="1" applyBorder="1"/>
    <xf numFmtId="0" fontId="33" fillId="3" borderId="5" xfId="0" applyFont="1" applyFill="1" applyBorder="1"/>
    <xf numFmtId="0" fontId="25" fillId="0" borderId="9" xfId="0" applyFont="1" applyBorder="1" applyAlignment="1">
      <alignment vertical="center"/>
    </xf>
    <xf numFmtId="0" fontId="25" fillId="0" borderId="10" xfId="0" applyFont="1" applyBorder="1"/>
    <xf numFmtId="0" fontId="25" fillId="0" borderId="10" xfId="0" applyFont="1" applyBorder="1" applyAlignment="1">
      <alignment horizontal="right"/>
    </xf>
    <xf numFmtId="3" fontId="25" fillId="0" borderId="0" xfId="0" applyNumberFormat="1" applyFont="1"/>
    <xf numFmtId="170" fontId="30" fillId="0" borderId="0" xfId="0" applyNumberFormat="1" applyFont="1"/>
    <xf numFmtId="170" fontId="25" fillId="0" borderId="0" xfId="0" applyNumberFormat="1" applyFont="1"/>
    <xf numFmtId="3" fontId="31" fillId="0" borderId="11" xfId="0" applyNumberFormat="1" applyFont="1" applyBorder="1" applyAlignment="1">
      <alignment vertical="center"/>
    </xf>
    <xf numFmtId="170" fontId="31" fillId="0" borderId="11" xfId="0" applyNumberFormat="1" applyFont="1" applyBorder="1" applyAlignment="1">
      <alignment vertical="center"/>
    </xf>
    <xf numFmtId="168" fontId="25" fillId="0" borderId="0" xfId="0" applyNumberFormat="1" applyFont="1"/>
    <xf numFmtId="0" fontId="28" fillId="0" borderId="0" xfId="0" applyFont="1"/>
    <xf numFmtId="0" fontId="25" fillId="4" borderId="0" xfId="0" applyFont="1" applyFill="1"/>
    <xf numFmtId="0" fontId="28" fillId="4" borderId="0" xfId="0" applyFont="1" applyFill="1"/>
    <xf numFmtId="4" fontId="25" fillId="4" borderId="0" xfId="0" applyNumberFormat="1" applyFont="1" applyFill="1"/>
    <xf numFmtId="0" fontId="25" fillId="4" borderId="0" xfId="0" applyFont="1" applyFill="1" applyAlignment="1">
      <alignment horizontal="left"/>
    </xf>
    <xf numFmtId="0" fontId="15" fillId="0" borderId="0" xfId="0" applyFont="1" applyAlignment="1" applyProtection="1">
      <alignment horizontal="center"/>
      <protection locked="0"/>
    </xf>
    <xf numFmtId="3" fontId="15" fillId="3" borderId="0" xfId="0" applyNumberFormat="1" applyFont="1" applyFill="1"/>
    <xf numFmtId="0" fontId="40" fillId="3" borderId="0" xfId="0" applyFont="1" applyFill="1"/>
    <xf numFmtId="0" fontId="25" fillId="0" borderId="9" xfId="0" applyFont="1" applyBorder="1" applyAlignment="1">
      <alignment horizontal="right" vertical="center"/>
    </xf>
    <xf numFmtId="0" fontId="25" fillId="0" borderId="12" xfId="0" quotePrefix="1" applyFont="1" applyBorder="1" applyAlignment="1">
      <alignment horizontal="centerContinuous" vertical="center"/>
    </xf>
    <xf numFmtId="0" fontId="25" fillId="0" borderId="12" xfId="0" applyFont="1" applyBorder="1" applyAlignment="1">
      <alignment horizontal="right"/>
    </xf>
    <xf numFmtId="0" fontId="16" fillId="3" borderId="0" xfId="0" applyFont="1" applyFill="1" applyAlignment="1">
      <alignment horizontal="left"/>
    </xf>
    <xf numFmtId="0" fontId="40" fillId="3" borderId="2" xfId="0" applyFont="1" applyFill="1" applyBorder="1"/>
    <xf numFmtId="0" fontId="40" fillId="3" borderId="0" xfId="0" applyFont="1" applyFill="1" applyAlignment="1">
      <alignment horizontal="left"/>
    </xf>
    <xf numFmtId="0" fontId="43" fillId="0" borderId="0" xfId="0" applyFont="1"/>
    <xf numFmtId="0" fontId="46" fillId="3" borderId="4" xfId="0" applyFont="1" applyFill="1" applyBorder="1"/>
    <xf numFmtId="0" fontId="40" fillId="3" borderId="1" xfId="0" applyFont="1" applyFill="1" applyBorder="1" applyAlignment="1">
      <alignment horizontal="left" indent="1"/>
    </xf>
    <xf numFmtId="0" fontId="43" fillId="0" borderId="1" xfId="0" applyFont="1" applyBorder="1"/>
    <xf numFmtId="0" fontId="46" fillId="3" borderId="0" xfId="0" applyFont="1" applyFill="1" applyAlignment="1">
      <alignment horizontal="left"/>
    </xf>
    <xf numFmtId="3" fontId="35" fillId="4" borderId="13" xfId="0" applyNumberFormat="1" applyFont="1" applyFill="1" applyBorder="1" applyAlignment="1">
      <alignment horizontal="right"/>
    </xf>
    <xf numFmtId="3" fontId="33" fillId="0" borderId="0" xfId="0" applyNumberFormat="1" applyFont="1"/>
    <xf numFmtId="3" fontId="35" fillId="4" borderId="14" xfId="0" applyNumberFormat="1" applyFont="1" applyFill="1" applyBorder="1" applyAlignment="1">
      <alignment horizontal="right"/>
    </xf>
    <xf numFmtId="3" fontId="35" fillId="3" borderId="0" xfId="0" applyNumberFormat="1" applyFont="1" applyFill="1" applyAlignment="1">
      <alignment horizontal="right"/>
    </xf>
    <xf numFmtId="3" fontId="35" fillId="3" borderId="6" xfId="0" applyNumberFormat="1" applyFont="1" applyFill="1" applyBorder="1" applyAlignment="1">
      <alignment horizontal="right"/>
    </xf>
    <xf numFmtId="3" fontId="40" fillId="4" borderId="13" xfId="0" applyNumberFormat="1" applyFont="1" applyFill="1" applyBorder="1" applyAlignment="1">
      <alignment horizontal="right"/>
    </xf>
    <xf numFmtId="3" fontId="43" fillId="0" borderId="0" xfId="0" applyNumberFormat="1" applyFont="1"/>
    <xf numFmtId="3" fontId="40" fillId="4" borderId="14" xfId="0" applyNumberFormat="1" applyFont="1" applyFill="1" applyBorder="1" applyAlignment="1">
      <alignment horizontal="right"/>
    </xf>
    <xf numFmtId="3" fontId="34" fillId="3" borderId="0" xfId="0" applyNumberFormat="1" applyFont="1" applyFill="1"/>
    <xf numFmtId="3" fontId="34" fillId="3" borderId="6" xfId="0" applyNumberFormat="1" applyFont="1" applyFill="1" applyBorder="1"/>
    <xf numFmtId="3" fontId="35" fillId="4" borderId="5" xfId="0" applyNumberFormat="1" applyFont="1" applyFill="1" applyBorder="1" applyAlignment="1">
      <alignment horizontal="right"/>
    </xf>
    <xf numFmtId="3" fontId="33" fillId="0" borderId="5" xfId="0" applyNumberFormat="1" applyFont="1" applyBorder="1"/>
    <xf numFmtId="3" fontId="35" fillId="4" borderId="8" xfId="0" applyNumberFormat="1" applyFont="1" applyFill="1" applyBorder="1" applyAlignment="1">
      <alignment horizontal="right"/>
    </xf>
    <xf numFmtId="3" fontId="40" fillId="3" borderId="1" xfId="0" applyNumberFormat="1" applyFont="1" applyFill="1" applyBorder="1" applyAlignment="1">
      <alignment horizontal="right"/>
    </xf>
    <xf numFmtId="3" fontId="43" fillId="0" borderId="1" xfId="0" applyNumberFormat="1" applyFont="1" applyBorder="1"/>
    <xf numFmtId="3" fontId="40" fillId="3" borderId="7" xfId="0" applyNumberFormat="1" applyFont="1" applyFill="1" applyBorder="1" applyAlignment="1">
      <alignment horizontal="right"/>
    </xf>
    <xf numFmtId="3" fontId="34" fillId="4" borderId="13" xfId="0" applyNumberFormat="1" applyFont="1" applyFill="1" applyBorder="1" applyAlignment="1">
      <alignment horizontal="right"/>
    </xf>
    <xf numFmtId="3" fontId="39" fillId="0" borderId="0" xfId="0" applyNumberFormat="1" applyFont="1"/>
    <xf numFmtId="3" fontId="34" fillId="4" borderId="14" xfId="0" applyNumberFormat="1" applyFont="1" applyFill="1" applyBorder="1" applyAlignment="1">
      <alignment horizontal="right"/>
    </xf>
    <xf numFmtId="3" fontId="19" fillId="4" borderId="13" xfId="0" applyNumberFormat="1" applyFont="1" applyFill="1" applyBorder="1" applyAlignment="1">
      <alignment horizontal="right"/>
    </xf>
    <xf numFmtId="3" fontId="20" fillId="3" borderId="0" xfId="0" applyNumberFormat="1" applyFont="1" applyFill="1"/>
    <xf numFmtId="3" fontId="19" fillId="3" borderId="0" xfId="0" applyNumberFormat="1" applyFont="1" applyFill="1"/>
    <xf numFmtId="3" fontId="15" fillId="4" borderId="13" xfId="0" applyNumberFormat="1" applyFont="1" applyFill="1" applyBorder="1" applyAlignment="1">
      <alignment horizontal="right"/>
    </xf>
    <xf numFmtId="3" fontId="16" fillId="4" borderId="13" xfId="0" applyNumberFormat="1" applyFont="1" applyFill="1" applyBorder="1" applyAlignment="1">
      <alignment horizontal="right"/>
    </xf>
    <xf numFmtId="3" fontId="33" fillId="3" borderId="5" xfId="0" applyNumberFormat="1" applyFont="1" applyFill="1" applyBorder="1"/>
    <xf numFmtId="3" fontId="33" fillId="3" borderId="8" xfId="0" applyNumberFormat="1" applyFont="1" applyFill="1" applyBorder="1"/>
    <xf numFmtId="3" fontId="19" fillId="0" borderId="13" xfId="0" applyNumberFormat="1" applyFont="1" applyBorder="1" applyAlignment="1" applyProtection="1">
      <alignment horizontal="right"/>
      <protection locked="0"/>
    </xf>
    <xf numFmtId="3" fontId="15" fillId="3" borderId="6" xfId="0" applyNumberFormat="1" applyFont="1" applyFill="1" applyBorder="1"/>
    <xf numFmtId="3" fontId="15" fillId="3" borderId="6" xfId="0" applyNumberFormat="1" applyFont="1" applyFill="1" applyBorder="1" applyAlignment="1">
      <alignment vertical="center"/>
    </xf>
    <xf numFmtId="0" fontId="16" fillId="3" borderId="0" xfId="0" applyFont="1" applyFill="1" applyAlignment="1">
      <alignment horizontal="left" indent="1"/>
    </xf>
    <xf numFmtId="3" fontId="16" fillId="3" borderId="0" xfId="0" applyNumberFormat="1" applyFont="1" applyFill="1" applyAlignment="1">
      <alignment horizontal="right"/>
    </xf>
    <xf numFmtId="3" fontId="16" fillId="3" borderId="6" xfId="0" applyNumberFormat="1" applyFont="1" applyFill="1" applyBorder="1" applyAlignment="1">
      <alignment horizontal="right"/>
    </xf>
    <xf numFmtId="3" fontId="16" fillId="0" borderId="13" xfId="0" applyNumberFormat="1" applyFont="1" applyBorder="1" applyAlignment="1" applyProtection="1">
      <alignment horizontal="right"/>
      <protection locked="0"/>
    </xf>
    <xf numFmtId="164" fontId="16" fillId="3" borderId="0" xfId="0" applyNumberFormat="1" applyFont="1" applyFill="1"/>
    <xf numFmtId="0" fontId="3" fillId="3" borderId="2" xfId="0" applyFont="1" applyFill="1" applyBorder="1" applyAlignment="1">
      <alignment horizontal="center"/>
    </xf>
    <xf numFmtId="0" fontId="3" fillId="3" borderId="0" xfId="0" applyFont="1" applyFill="1"/>
    <xf numFmtId="0" fontId="3" fillId="3" borderId="2" xfId="0" applyFont="1" applyFill="1" applyBorder="1"/>
    <xf numFmtId="3" fontId="3" fillId="3" borderId="6" xfId="0" applyNumberFormat="1" applyFont="1" applyFill="1" applyBorder="1"/>
    <xf numFmtId="3" fontId="16" fillId="5" borderId="13" xfId="0" applyNumberFormat="1" applyFont="1" applyFill="1" applyBorder="1" applyAlignment="1" applyProtection="1">
      <alignment horizontal="right"/>
      <protection locked="0"/>
    </xf>
    <xf numFmtId="0" fontId="16" fillId="3" borderId="5" xfId="0" applyFont="1" applyFill="1" applyBorder="1" applyAlignment="1">
      <alignment horizontal="left" indent="1"/>
    </xf>
    <xf numFmtId="3" fontId="16" fillId="3" borderId="5" xfId="0" applyNumberFormat="1" applyFont="1" applyFill="1" applyBorder="1" applyAlignment="1">
      <alignment horizontal="right"/>
    </xf>
    <xf numFmtId="3" fontId="16" fillId="3" borderId="8" xfId="0" applyNumberFormat="1" applyFont="1" applyFill="1" applyBorder="1" applyAlignment="1">
      <alignment horizontal="right"/>
    </xf>
    <xf numFmtId="3" fontId="19" fillId="3" borderId="0" xfId="0" applyNumberFormat="1" applyFont="1" applyFill="1" applyAlignment="1">
      <alignment horizontal="right"/>
    </xf>
    <xf numFmtId="0" fontId="3" fillId="3" borderId="7" xfId="0" applyFont="1" applyFill="1" applyBorder="1"/>
    <xf numFmtId="0" fontId="3" fillId="3" borderId="6" xfId="0" applyFont="1" applyFill="1" applyBorder="1"/>
    <xf numFmtId="0" fontId="3" fillId="3" borderId="8" xfId="0" applyFont="1" applyFill="1" applyBorder="1"/>
    <xf numFmtId="0" fontId="16" fillId="3" borderId="1" xfId="0" applyFont="1" applyFill="1" applyBorder="1" applyAlignment="1">
      <alignment horizontal="left" indent="1"/>
    </xf>
    <xf numFmtId="3" fontId="16" fillId="3" borderId="1" xfId="0" applyNumberFormat="1" applyFont="1" applyFill="1" applyBorder="1" applyAlignment="1">
      <alignment horizontal="right"/>
    </xf>
    <xf numFmtId="3" fontId="16" fillId="3" borderId="7" xfId="0" applyNumberFormat="1" applyFont="1" applyFill="1" applyBorder="1" applyAlignment="1">
      <alignment horizontal="right"/>
    </xf>
    <xf numFmtId="38" fontId="16" fillId="3" borderId="1" xfId="0" applyNumberFormat="1" applyFont="1" applyFill="1" applyBorder="1" applyAlignment="1">
      <alignment horizontal="right"/>
    </xf>
    <xf numFmtId="38" fontId="16" fillId="3" borderId="7" xfId="0" applyNumberFormat="1" applyFont="1" applyFill="1" applyBorder="1" applyAlignment="1">
      <alignment horizontal="right"/>
    </xf>
    <xf numFmtId="171" fontId="15" fillId="4" borderId="13" xfId="0" applyNumberFormat="1" applyFont="1" applyFill="1" applyBorder="1" applyAlignment="1">
      <alignment horizontal="right"/>
    </xf>
    <xf numFmtId="0" fontId="28" fillId="0" borderId="11" xfId="0" applyFont="1" applyBorder="1" applyAlignment="1">
      <alignment vertical="center"/>
    </xf>
    <xf numFmtId="0" fontId="20" fillId="3" borderId="4" xfId="0" applyFont="1" applyFill="1" applyBorder="1" applyAlignment="1">
      <alignment horizontal="left"/>
    </xf>
    <xf numFmtId="0" fontId="26" fillId="0" borderId="0" xfId="0" applyFont="1"/>
    <xf numFmtId="0" fontId="26" fillId="0" borderId="0" xfId="0" applyFont="1" applyAlignment="1">
      <alignment vertical="center"/>
    </xf>
    <xf numFmtId="0" fontId="25" fillId="0" borderId="0" xfId="0" applyFont="1" applyAlignment="1">
      <alignment vertical="top"/>
    </xf>
    <xf numFmtId="0" fontId="25" fillId="0" borderId="0" xfId="0" applyFont="1" applyAlignment="1">
      <alignment horizontal="right" vertical="top"/>
    </xf>
    <xf numFmtId="0" fontId="25" fillId="0" borderId="10" xfId="0" applyFont="1" applyBorder="1" applyAlignment="1">
      <alignment horizontal="right" vertical="top"/>
    </xf>
    <xf numFmtId="0" fontId="25" fillId="0" borderId="10" xfId="0" applyFont="1" applyBorder="1" applyAlignment="1">
      <alignment vertical="top"/>
    </xf>
    <xf numFmtId="0" fontId="25" fillId="0" borderId="10" xfId="0" applyFont="1" applyBorder="1" applyAlignment="1">
      <alignment horizontal="centerContinuous" vertical="top"/>
    </xf>
    <xf numFmtId="0" fontId="25" fillId="0" borderId="15" xfId="0" applyFont="1" applyBorder="1" applyAlignment="1">
      <alignment horizontal="right" vertical="top"/>
    </xf>
    <xf numFmtId="0" fontId="25" fillId="0" borderId="15" xfId="0" applyFont="1" applyBorder="1" applyAlignment="1">
      <alignment horizontal="centerContinuous" vertical="top"/>
    </xf>
    <xf numFmtId="3" fontId="25" fillId="0" borderId="0" xfId="0" applyNumberFormat="1" applyFont="1" applyAlignment="1">
      <alignment horizontal="right"/>
    </xf>
    <xf numFmtId="3" fontId="29" fillId="0" borderId="0" xfId="0" applyNumberFormat="1" applyFont="1" applyAlignment="1">
      <alignment horizontal="left"/>
    </xf>
    <xf numFmtId="168" fontId="25" fillId="0" borderId="0" xfId="0" applyNumberFormat="1" applyFont="1" applyAlignment="1">
      <alignment horizontal="right"/>
    </xf>
    <xf numFmtId="168" fontId="29" fillId="0" borderId="0" xfId="0" applyNumberFormat="1" applyFont="1" applyAlignment="1">
      <alignment horizontal="left"/>
    </xf>
    <xf numFmtId="0" fontId="25" fillId="0" borderId="16" xfId="0" applyFont="1" applyBorder="1"/>
    <xf numFmtId="168" fontId="25" fillId="0" borderId="16" xfId="0" applyNumberFormat="1" applyFont="1" applyBorder="1" applyAlignment="1">
      <alignment horizontal="centerContinuous" vertical="center"/>
    </xf>
    <xf numFmtId="168" fontId="29" fillId="0" borderId="15" xfId="0" applyNumberFormat="1" applyFont="1" applyBorder="1" applyAlignment="1">
      <alignment horizontal="centerContinuous" vertical="center"/>
    </xf>
    <xf numFmtId="168" fontId="25" fillId="0" borderId="15" xfId="0" applyNumberFormat="1" applyFont="1" applyBorder="1" applyAlignment="1">
      <alignment horizontal="right" vertical="center"/>
    </xf>
    <xf numFmtId="0" fontId="29" fillId="0" borderId="0" xfId="0" applyFont="1" applyAlignment="1">
      <alignment horizontal="left"/>
    </xf>
    <xf numFmtId="170" fontId="30" fillId="0" borderId="0" xfId="0" applyNumberFormat="1" applyFont="1" applyAlignment="1">
      <alignment horizontal="right"/>
    </xf>
    <xf numFmtId="170" fontId="29" fillId="0" borderId="0" xfId="0" applyNumberFormat="1" applyFont="1" applyAlignment="1">
      <alignment horizontal="left"/>
    </xf>
    <xf numFmtId="0" fontId="25" fillId="0" borderId="17" xfId="0" applyFont="1" applyBorder="1"/>
    <xf numFmtId="0" fontId="29" fillId="0" borderId="17" xfId="0" applyFont="1" applyBorder="1" applyAlignment="1">
      <alignment horizontal="left"/>
    </xf>
    <xf numFmtId="0" fontId="25" fillId="0" borderId="0" xfId="0" applyFont="1" applyAlignment="1">
      <alignment horizontal="left"/>
    </xf>
    <xf numFmtId="0" fontId="25" fillId="0" borderId="9" xfId="0" applyFont="1" applyBorder="1" applyAlignment="1">
      <alignment horizontal="centerContinuous" vertical="center"/>
    </xf>
    <xf numFmtId="0" fontId="25" fillId="0" borderId="9" xfId="0" applyFont="1" applyBorder="1" applyAlignment="1">
      <alignment horizontal="center" vertical="center"/>
    </xf>
    <xf numFmtId="0" fontId="25" fillId="0" borderId="0" xfId="0" applyFont="1" applyAlignment="1">
      <alignment vertical="center"/>
    </xf>
    <xf numFmtId="0" fontId="25" fillId="0" borderId="10" xfId="0" applyFont="1" applyBorder="1" applyAlignment="1">
      <alignment horizontal="center"/>
    </xf>
    <xf numFmtId="0" fontId="25" fillId="0" borderId="0" xfId="0" applyFont="1" applyAlignment="1">
      <alignment horizontal="center"/>
    </xf>
    <xf numFmtId="0" fontId="25" fillId="0" borderId="10" xfId="0" applyFont="1" applyBorder="1" applyAlignment="1">
      <alignment horizontal="centerContinuous"/>
    </xf>
    <xf numFmtId="171" fontId="25" fillId="0" borderId="0" xfId="0" applyNumberFormat="1" applyFont="1" applyAlignment="1">
      <alignment horizontal="right"/>
    </xf>
    <xf numFmtId="170" fontId="25" fillId="0" borderId="0" xfId="0" applyNumberFormat="1" applyFont="1" applyAlignment="1">
      <alignment horizontal="right"/>
    </xf>
    <xf numFmtId="0" fontId="25" fillId="0" borderId="0" xfId="0" applyFont="1" applyAlignment="1">
      <alignment horizontal="left" indent="1"/>
    </xf>
    <xf numFmtId="0" fontId="32" fillId="0" borderId="0" xfId="0" applyFont="1"/>
    <xf numFmtId="10" fontId="25" fillId="0" borderId="0" xfId="0" applyNumberFormat="1" applyFont="1" applyAlignment="1">
      <alignment horizontal="right"/>
    </xf>
    <xf numFmtId="166" fontId="25" fillId="0" borderId="0" xfId="0" applyNumberFormat="1" applyFont="1" applyAlignment="1">
      <alignment horizontal="right"/>
    </xf>
    <xf numFmtId="3" fontId="28" fillId="0" borderId="11" xfId="0" applyNumberFormat="1" applyFont="1" applyBorder="1" applyAlignment="1">
      <alignment horizontal="right" vertical="center"/>
    </xf>
    <xf numFmtId="171" fontId="28" fillId="0" borderId="11" xfId="0" applyNumberFormat="1" applyFont="1" applyBorder="1" applyAlignment="1">
      <alignment horizontal="right" vertical="center"/>
    </xf>
    <xf numFmtId="170" fontId="28" fillId="0" borderId="11" xfId="0" applyNumberFormat="1" applyFont="1" applyBorder="1" applyAlignment="1">
      <alignment horizontal="right" vertical="center"/>
    </xf>
    <xf numFmtId="0" fontId="28" fillId="4" borderId="0" xfId="0" applyFont="1" applyFill="1" applyAlignment="1">
      <alignment horizontal="right"/>
    </xf>
    <xf numFmtId="166" fontId="25" fillId="4" borderId="0" xfId="0" applyNumberFormat="1" applyFont="1" applyFill="1"/>
    <xf numFmtId="3" fontId="25" fillId="4" borderId="0" xfId="0" applyNumberFormat="1" applyFont="1" applyFill="1" applyAlignment="1">
      <alignment horizontal="right" vertical="center"/>
    </xf>
    <xf numFmtId="170" fontId="30" fillId="4" borderId="0" xfId="0" applyNumberFormat="1" applyFont="1" applyFill="1" applyAlignment="1">
      <alignment horizontal="right" vertical="center"/>
    </xf>
    <xf numFmtId="166" fontId="25" fillId="0" borderId="0" xfId="0" applyNumberFormat="1" applyFont="1"/>
    <xf numFmtId="170" fontId="30" fillId="4" borderId="0" xfId="0" applyNumberFormat="1" applyFont="1" applyFill="1"/>
    <xf numFmtId="0" fontId="25" fillId="0" borderId="9" xfId="0" applyFont="1" applyBorder="1"/>
    <xf numFmtId="0" fontId="25" fillId="0" borderId="9" xfId="0" applyFont="1" applyBorder="1" applyAlignment="1">
      <alignment horizontal="right"/>
    </xf>
    <xf numFmtId="0" fontId="25" fillId="0" borderId="0" xfId="0" applyFont="1" applyAlignment="1">
      <alignment horizontal="right"/>
    </xf>
    <xf numFmtId="3" fontId="30" fillId="0" borderId="0" xfId="0" applyNumberFormat="1" applyFont="1" applyAlignment="1">
      <alignment horizontal="right"/>
    </xf>
    <xf numFmtId="168" fontId="25" fillId="0" borderId="0" xfId="0" applyNumberFormat="1" applyFont="1" applyAlignment="1">
      <alignment horizontal="center"/>
    </xf>
    <xf numFmtId="0" fontId="28" fillId="0" borderId="16" xfId="0" applyFont="1" applyBorder="1" applyAlignment="1">
      <alignment vertical="center"/>
    </xf>
    <xf numFmtId="0" fontId="28" fillId="0" borderId="16" xfId="0" applyFont="1" applyBorder="1" applyAlignment="1">
      <alignment horizontal="right" vertical="center"/>
    </xf>
    <xf numFmtId="3" fontId="28" fillId="0" borderId="16" xfId="0" applyNumberFormat="1" applyFont="1" applyBorder="1" applyAlignment="1">
      <alignment horizontal="right" vertical="center"/>
    </xf>
    <xf numFmtId="3" fontId="31" fillId="0" borderId="16" xfId="0" applyNumberFormat="1" applyFont="1" applyBorder="1" applyAlignment="1">
      <alignment horizontal="right" vertical="center"/>
    </xf>
    <xf numFmtId="0" fontId="28" fillId="0" borderId="17" xfId="0" applyFont="1" applyBorder="1" applyAlignment="1">
      <alignment vertical="center"/>
    </xf>
    <xf numFmtId="0" fontId="28" fillId="0" borderId="17" xfId="0" applyFont="1" applyBorder="1" applyAlignment="1">
      <alignment horizontal="right" vertical="center"/>
    </xf>
    <xf numFmtId="170" fontId="31" fillId="0" borderId="17" xfId="0" applyNumberFormat="1" applyFont="1" applyBorder="1" applyAlignment="1">
      <alignment horizontal="right" vertical="center"/>
    </xf>
    <xf numFmtId="10" fontId="25" fillId="0" borderId="0" xfId="0" applyNumberFormat="1" applyFont="1"/>
    <xf numFmtId="0" fontId="25" fillId="4" borderId="0" xfId="0" applyFont="1" applyFill="1" applyAlignment="1">
      <alignment horizontal="left" indent="1"/>
    </xf>
    <xf numFmtId="171" fontId="25" fillId="4" borderId="0" xfId="0" applyNumberFormat="1" applyFont="1" applyFill="1" applyAlignment="1">
      <alignment horizontal="right"/>
    </xf>
    <xf numFmtId="4" fontId="30" fillId="4" borderId="0" xfId="0" applyNumberFormat="1" applyFont="1" applyFill="1" applyAlignment="1">
      <alignment horizontal="right"/>
    </xf>
    <xf numFmtId="0" fontId="28" fillId="4" borderId="0" xfId="0" applyFont="1" applyFill="1" applyAlignment="1">
      <alignment horizontal="centerContinuous"/>
    </xf>
    <xf numFmtId="0" fontId="25" fillId="4" borderId="0" xfId="0" applyFont="1" applyFill="1" applyAlignment="1">
      <alignment horizontal="centerContinuous"/>
    </xf>
    <xf numFmtId="171" fontId="25" fillId="4" borderId="0" xfId="0" applyNumberFormat="1" applyFont="1" applyFill="1"/>
    <xf numFmtId="4" fontId="30" fillId="4" borderId="0" xfId="0" applyNumberFormat="1" applyFont="1" applyFill="1"/>
    <xf numFmtId="171" fontId="30" fillId="4" borderId="0" xfId="0" applyNumberFormat="1" applyFont="1" applyFill="1"/>
    <xf numFmtId="0" fontId="25" fillId="0" borderId="15" xfId="0" applyFont="1" applyBorder="1" applyAlignment="1">
      <alignment horizontal="center"/>
    </xf>
    <xf numFmtId="169" fontId="25" fillId="0" borderId="0" xfId="0" applyNumberFormat="1" applyFont="1" applyAlignment="1">
      <alignment horizontal="right"/>
    </xf>
    <xf numFmtId="4" fontId="32" fillId="0" borderId="0" xfId="0" applyNumberFormat="1" applyFont="1" applyAlignment="1">
      <alignment horizontal="right"/>
    </xf>
    <xf numFmtId="4" fontId="25" fillId="0" borderId="0" xfId="0" applyNumberFormat="1" applyFont="1" applyAlignment="1">
      <alignment horizontal="right"/>
    </xf>
    <xf numFmtId="0" fontId="30" fillId="0" borderId="0" xfId="0" applyFont="1"/>
    <xf numFmtId="3" fontId="30" fillId="0" borderId="10" xfId="0" applyNumberFormat="1" applyFont="1" applyBorder="1" applyAlignment="1">
      <alignment horizontal="right"/>
    </xf>
    <xf numFmtId="169" fontId="25" fillId="0" borderId="17" xfId="0" applyNumberFormat="1" applyFont="1" applyBorder="1"/>
    <xf numFmtId="3" fontId="30" fillId="0" borderId="0" xfId="0" applyNumberFormat="1" applyFont="1"/>
    <xf numFmtId="2" fontId="25" fillId="0" borderId="0" xfId="0" applyNumberFormat="1" applyFont="1"/>
    <xf numFmtId="169" fontId="25" fillId="0" borderId="0" xfId="0" applyNumberFormat="1" applyFont="1"/>
    <xf numFmtId="2" fontId="25" fillId="4" borderId="0" xfId="0" applyNumberFormat="1" applyFont="1" applyFill="1"/>
    <xf numFmtId="2" fontId="25" fillId="4" borderId="0" xfId="0" applyNumberFormat="1" applyFont="1" applyFill="1" applyAlignment="1">
      <alignment horizontal="right"/>
    </xf>
    <xf numFmtId="0" fontId="25" fillId="0" borderId="9" xfId="0" applyFont="1" applyBorder="1" applyAlignment="1">
      <alignment horizontal="center"/>
    </xf>
    <xf numFmtId="169" fontId="30" fillId="0" borderId="0" xfId="0" applyNumberFormat="1" applyFont="1"/>
    <xf numFmtId="4" fontId="25" fillId="0" borderId="0" xfId="0" applyNumberFormat="1" applyFont="1"/>
    <xf numFmtId="4" fontId="30" fillId="0" borderId="0" xfId="0" applyNumberFormat="1" applyFont="1"/>
    <xf numFmtId="4" fontId="28" fillId="0" borderId="11" xfId="0" applyNumberFormat="1" applyFont="1" applyBorder="1" applyAlignment="1">
      <alignment vertical="center"/>
    </xf>
    <xf numFmtId="4" fontId="31" fillId="0" borderId="11" xfId="0" applyNumberFormat="1" applyFont="1" applyBorder="1" applyAlignment="1">
      <alignment vertical="center"/>
    </xf>
    <xf numFmtId="0" fontId="6" fillId="2" borderId="0" xfId="0" applyFont="1" applyFill="1" applyAlignment="1">
      <alignment horizontal="centerContinuous"/>
    </xf>
    <xf numFmtId="0" fontId="6" fillId="2" borderId="5" xfId="0" applyFont="1" applyFill="1" applyBorder="1" applyAlignment="1">
      <alignment horizontal="centerContinuous"/>
    </xf>
    <xf numFmtId="0" fontId="6" fillId="2" borderId="3" xfId="0" applyFont="1" applyFill="1" applyBorder="1" applyAlignment="1">
      <alignment horizontal="centerContinuous"/>
    </xf>
    <xf numFmtId="0" fontId="19" fillId="3" borderId="0" xfId="0" applyFont="1" applyFill="1" applyAlignment="1">
      <alignment horizontal="left" indent="1"/>
    </xf>
    <xf numFmtId="3" fontId="19" fillId="3" borderId="5" xfId="0" applyNumberFormat="1" applyFont="1" applyFill="1" applyBorder="1"/>
    <xf numFmtId="3" fontId="21" fillId="3" borderId="6" xfId="0" applyNumberFormat="1" applyFont="1" applyFill="1" applyBorder="1" applyAlignment="1">
      <alignment horizontal="left" vertical="center"/>
    </xf>
    <xf numFmtId="0" fontId="16" fillId="3" borderId="7" xfId="0" applyFont="1" applyFill="1" applyBorder="1" applyAlignment="1">
      <alignment horizontal="centerContinuous"/>
    </xf>
    <xf numFmtId="0" fontId="5" fillId="6" borderId="0" xfId="0" applyFont="1" applyFill="1"/>
    <xf numFmtId="0" fontId="16" fillId="2" borderId="4" xfId="0" applyFont="1" applyFill="1" applyBorder="1"/>
    <xf numFmtId="0" fontId="16" fillId="2" borderId="1" xfId="0" applyFont="1" applyFill="1" applyBorder="1"/>
    <xf numFmtId="0" fontId="16" fillId="2" borderId="7" xfId="0" applyFont="1" applyFill="1" applyBorder="1" applyAlignment="1">
      <alignment horizontal="centerContinuous"/>
    </xf>
    <xf numFmtId="0" fontId="16" fillId="3" borderId="6" xfId="0" applyFont="1" applyFill="1" applyBorder="1" applyAlignment="1">
      <alignment horizontal="centerContinuous"/>
    </xf>
    <xf numFmtId="0" fontId="15" fillId="0" borderId="0" xfId="0" applyFont="1" applyAlignment="1">
      <alignment horizontal="center"/>
    </xf>
    <xf numFmtId="0" fontId="16" fillId="2" borderId="6" xfId="0" applyFont="1" applyFill="1" applyBorder="1" applyAlignment="1">
      <alignment horizontal="centerContinuous"/>
    </xf>
    <xf numFmtId="0" fontId="15" fillId="2" borderId="6" xfId="0" applyFont="1" applyFill="1" applyBorder="1" applyAlignment="1">
      <alignment horizontal="centerContinuous" vertical="center"/>
    </xf>
    <xf numFmtId="0" fontId="15" fillId="3" borderId="8" xfId="0" applyFont="1" applyFill="1" applyBorder="1" applyAlignment="1">
      <alignment horizontal="centerContinuous" vertical="center"/>
    </xf>
    <xf numFmtId="0" fontId="15" fillId="2" borderId="8" xfId="0" applyFont="1" applyFill="1" applyBorder="1" applyAlignment="1">
      <alignment horizontal="centerContinuous" vertical="center"/>
    </xf>
    <xf numFmtId="0" fontId="16" fillId="0" borderId="0" xfId="0" applyFont="1"/>
    <xf numFmtId="0" fontId="15" fillId="0" borderId="0" xfId="0" applyFont="1" applyAlignment="1">
      <alignment horizontal="left"/>
    </xf>
    <xf numFmtId="0" fontId="47" fillId="0" borderId="0" xfId="0" applyFont="1"/>
    <xf numFmtId="0" fontId="16" fillId="3" borderId="4" xfId="0" applyFont="1" applyFill="1" applyBorder="1"/>
    <xf numFmtId="0" fontId="3" fillId="3" borderId="1" xfId="0" applyFont="1" applyFill="1" applyBorder="1"/>
    <xf numFmtId="3" fontId="15" fillId="3" borderId="7" xfId="0" applyNumberFormat="1" applyFont="1" applyFill="1" applyBorder="1"/>
    <xf numFmtId="3" fontId="48" fillId="6" borderId="0" xfId="0" applyNumberFormat="1" applyFont="1" applyFill="1" applyAlignment="1">
      <alignment horizontal="center"/>
    </xf>
    <xf numFmtId="3" fontId="15" fillId="3" borderId="4" xfId="0" applyNumberFormat="1" applyFont="1" applyFill="1" applyBorder="1"/>
    <xf numFmtId="3" fontId="15" fillId="3" borderId="1" xfId="0" applyNumberFormat="1" applyFont="1" applyFill="1" applyBorder="1"/>
    <xf numFmtId="3" fontId="16" fillId="3" borderId="2" xfId="0" applyNumberFormat="1" applyFont="1" applyFill="1" applyBorder="1" applyAlignment="1">
      <alignment horizontal="right"/>
    </xf>
    <xf numFmtId="3" fontId="16" fillId="4" borderId="14" xfId="0" applyNumberFormat="1" applyFont="1" applyFill="1" applyBorder="1" applyAlignment="1">
      <alignment horizontal="right"/>
    </xf>
    <xf numFmtId="0" fontId="49" fillId="3" borderId="0" xfId="0" applyFont="1" applyFill="1" applyAlignment="1">
      <alignment horizontal="left" wrapText="1" indent="3"/>
    </xf>
    <xf numFmtId="3" fontId="15" fillId="3" borderId="2" xfId="0" applyNumberFormat="1" applyFont="1" applyFill="1" applyBorder="1"/>
    <xf numFmtId="3" fontId="15" fillId="3" borderId="2" xfId="0" applyNumberFormat="1" applyFont="1" applyFill="1" applyBorder="1" applyAlignment="1">
      <alignment vertical="center"/>
    </xf>
    <xf numFmtId="3" fontId="3" fillId="3" borderId="2" xfId="0" applyNumberFormat="1" applyFont="1" applyFill="1" applyBorder="1"/>
    <xf numFmtId="0" fontId="50" fillId="3" borderId="0" xfId="0" applyFont="1" applyFill="1" applyAlignment="1">
      <alignment horizontal="right"/>
    </xf>
    <xf numFmtId="3" fontId="15" fillId="4" borderId="14" xfId="0" applyNumberFormat="1" applyFont="1" applyFill="1" applyBorder="1" applyAlignment="1">
      <alignment horizontal="right"/>
    </xf>
    <xf numFmtId="3" fontId="16" fillId="3" borderId="3" xfId="0" applyNumberFormat="1" applyFont="1" applyFill="1" applyBorder="1" applyAlignment="1">
      <alignment horizontal="right"/>
    </xf>
    <xf numFmtId="0" fontId="0" fillId="3" borderId="7" xfId="0" applyFill="1" applyBorder="1"/>
    <xf numFmtId="0" fontId="6" fillId="2" borderId="1" xfId="0" applyFont="1" applyFill="1" applyBorder="1" applyAlignment="1">
      <alignment horizontal="center" vertical="top" wrapText="1"/>
    </xf>
    <xf numFmtId="0" fontId="6" fillId="2" borderId="1" xfId="0" applyFont="1" applyFill="1" applyBorder="1" applyAlignment="1">
      <alignment horizontal="center"/>
    </xf>
    <xf numFmtId="0" fontId="6" fillId="2" borderId="7" xfId="0" applyFont="1" applyFill="1" applyBorder="1" applyAlignment="1">
      <alignment horizontal="center" vertical="top" wrapText="1"/>
    </xf>
    <xf numFmtId="0" fontId="0" fillId="3" borderId="6" xfId="0" applyFill="1" applyBorder="1"/>
    <xf numFmtId="0" fontId="0" fillId="2" borderId="0" xfId="0" applyFill="1" applyAlignment="1">
      <alignment horizontal="center" vertical="top" wrapText="1"/>
    </xf>
    <xf numFmtId="0" fontId="6" fillId="2" borderId="0" xfId="0" applyFont="1" applyFill="1" applyAlignment="1">
      <alignment horizontal="center"/>
    </xf>
    <xf numFmtId="0" fontId="0" fillId="2" borderId="6" xfId="0" applyFill="1" applyBorder="1" applyAlignment="1">
      <alignment horizontal="center" vertical="top" wrapText="1"/>
    </xf>
    <xf numFmtId="165" fontId="6" fillId="2" borderId="0" xfId="0" applyNumberFormat="1" applyFont="1" applyFill="1" applyAlignment="1">
      <alignment horizontal="center"/>
    </xf>
    <xf numFmtId="0" fontId="0" fillId="3" borderId="8" xfId="0" applyFill="1" applyBorder="1"/>
    <xf numFmtId="0" fontId="0" fillId="2" borderId="5" xfId="0" applyFill="1" applyBorder="1" applyAlignment="1">
      <alignment horizontal="center" vertical="top" wrapText="1"/>
    </xf>
    <xf numFmtId="0" fontId="6" fillId="2" borderId="5" xfId="0" applyFont="1" applyFill="1" applyBorder="1" applyAlignment="1">
      <alignment horizontal="center"/>
    </xf>
    <xf numFmtId="0" fontId="0" fillId="2" borderId="8" xfId="0" applyFill="1" applyBorder="1" applyAlignment="1">
      <alignment horizontal="center" vertical="top" wrapText="1"/>
    </xf>
    <xf numFmtId="0" fontId="0" fillId="0" borderId="0" xfId="0" applyAlignment="1">
      <alignment horizontal="center" vertical="top"/>
    </xf>
    <xf numFmtId="0" fontId="6" fillId="0" borderId="0" xfId="0" applyFont="1" applyAlignment="1">
      <alignment horizontal="center"/>
    </xf>
    <xf numFmtId="0" fontId="19" fillId="3" borderId="1" xfId="0" applyFont="1" applyFill="1" applyBorder="1" applyAlignment="1">
      <alignment horizontal="left" indent="1"/>
    </xf>
    <xf numFmtId="3" fontId="19" fillId="3" borderId="1" xfId="0" applyNumberFormat="1" applyFont="1" applyFill="1" applyBorder="1" applyAlignment="1">
      <alignment horizontal="right"/>
    </xf>
    <xf numFmtId="3" fontId="19" fillId="3" borderId="7" xfId="0" applyNumberFormat="1" applyFont="1" applyFill="1" applyBorder="1" applyAlignment="1">
      <alignment horizontal="right"/>
    </xf>
    <xf numFmtId="3" fontId="0" fillId="3" borderId="1" xfId="0" applyNumberFormat="1" applyFill="1" applyBorder="1"/>
    <xf numFmtId="3" fontId="0" fillId="3" borderId="7" xfId="0" applyNumberFormat="1" applyFill="1" applyBorder="1"/>
    <xf numFmtId="0" fontId="18" fillId="3" borderId="0" xfId="0" applyFont="1" applyFill="1" applyAlignment="1">
      <alignment horizontal="left"/>
    </xf>
    <xf numFmtId="164" fontId="18" fillId="3" borderId="0" xfId="0" applyNumberFormat="1" applyFont="1" applyFill="1"/>
    <xf numFmtId="3" fontId="17" fillId="3" borderId="6" xfId="0" applyNumberFormat="1" applyFont="1" applyFill="1" applyBorder="1"/>
    <xf numFmtId="3" fontId="0" fillId="3" borderId="0" xfId="0" applyNumberFormat="1" applyFill="1"/>
    <xf numFmtId="3" fontId="0" fillId="3" borderId="6" xfId="0" applyNumberFormat="1" applyFill="1" applyBorder="1"/>
    <xf numFmtId="3" fontId="19" fillId="3" borderId="6" xfId="0" applyNumberFormat="1" applyFont="1" applyFill="1" applyBorder="1" applyAlignment="1">
      <alignment horizontal="right"/>
    </xf>
    <xf numFmtId="0" fontId="0" fillId="3" borderId="2" xfId="0" applyFill="1" applyBorder="1" applyAlignment="1">
      <alignment horizontal="center"/>
    </xf>
    <xf numFmtId="0" fontId="0" fillId="3" borderId="0" xfId="0" applyFill="1"/>
    <xf numFmtId="0" fontId="0" fillId="3" borderId="2" xfId="0" applyFill="1" applyBorder="1"/>
    <xf numFmtId="0" fontId="18" fillId="3" borderId="2" xfId="0" applyFont="1" applyFill="1" applyBorder="1"/>
    <xf numFmtId="3" fontId="18" fillId="4" borderId="13" xfId="0" applyNumberFormat="1" applyFont="1" applyFill="1" applyBorder="1" applyAlignment="1">
      <alignment horizontal="right"/>
    </xf>
    <xf numFmtId="0" fontId="17" fillId="3" borderId="0" xfId="0" applyFont="1" applyFill="1" applyAlignment="1">
      <alignment horizontal="left"/>
    </xf>
    <xf numFmtId="164" fontId="17" fillId="3" borderId="0" xfId="0" applyNumberFormat="1" applyFont="1" applyFill="1"/>
    <xf numFmtId="3" fontId="1" fillId="3" borderId="0" xfId="0" applyNumberFormat="1" applyFont="1" applyFill="1"/>
    <xf numFmtId="3" fontId="1" fillId="3" borderId="6" xfId="0" applyNumberFormat="1" applyFont="1" applyFill="1" applyBorder="1"/>
    <xf numFmtId="3" fontId="0" fillId="3" borderId="2" xfId="0" applyNumberFormat="1" applyFill="1" applyBorder="1"/>
    <xf numFmtId="0" fontId="19" fillId="3" borderId="5" xfId="0" applyFont="1" applyFill="1" applyBorder="1" applyAlignment="1">
      <alignment horizontal="left" indent="1"/>
    </xf>
    <xf numFmtId="3" fontId="19" fillId="3" borderId="5" xfId="0" applyNumberFormat="1" applyFont="1" applyFill="1" applyBorder="1" applyAlignment="1">
      <alignment horizontal="right"/>
    </xf>
    <xf numFmtId="3" fontId="19" fillId="3" borderId="8" xfId="0" applyNumberFormat="1" applyFont="1" applyFill="1" applyBorder="1" applyAlignment="1">
      <alignment horizontal="right"/>
    </xf>
    <xf numFmtId="3" fontId="0" fillId="3" borderId="5" xfId="0" applyNumberFormat="1" applyFill="1" applyBorder="1"/>
    <xf numFmtId="3" fontId="0" fillId="3" borderId="8" xfId="0" applyNumberFormat="1" applyFill="1" applyBorder="1"/>
    <xf numFmtId="0" fontId="3" fillId="2" borderId="0" xfId="0" applyFont="1" applyFill="1" applyAlignment="1">
      <alignment horizontal="center" vertical="top" wrapText="1"/>
    </xf>
    <xf numFmtId="0" fontId="3" fillId="2" borderId="5"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0" borderId="0" xfId="0" applyFont="1" applyAlignment="1">
      <alignment horizontal="center" vertical="top"/>
    </xf>
    <xf numFmtId="3" fontId="3" fillId="3" borderId="4" xfId="0" applyNumberFormat="1" applyFont="1" applyFill="1" applyBorder="1"/>
    <xf numFmtId="3" fontId="3" fillId="3" borderId="1" xfId="0" applyNumberFormat="1" applyFont="1" applyFill="1" applyBorder="1"/>
    <xf numFmtId="3" fontId="3" fillId="3" borderId="7" xfId="0" applyNumberFormat="1" applyFont="1" applyFill="1" applyBorder="1"/>
    <xf numFmtId="3" fontId="3" fillId="3" borderId="0" xfId="0" applyNumberFormat="1" applyFont="1" applyFill="1"/>
    <xf numFmtId="3" fontId="1" fillId="3" borderId="2" xfId="0" applyNumberFormat="1" applyFont="1" applyFill="1" applyBorder="1"/>
    <xf numFmtId="3" fontId="3" fillId="3" borderId="3" xfId="0" applyNumberFormat="1" applyFont="1" applyFill="1" applyBorder="1"/>
    <xf numFmtId="3" fontId="3" fillId="3" borderId="5" xfId="0" applyNumberFormat="1" applyFont="1" applyFill="1" applyBorder="1"/>
    <xf numFmtId="3" fontId="3" fillId="3" borderId="8" xfId="0" applyNumberFormat="1" applyFont="1" applyFill="1" applyBorder="1"/>
    <xf numFmtId="0" fontId="20" fillId="3" borderId="3" xfId="0" applyFont="1" applyFill="1" applyBorder="1" applyAlignment="1">
      <alignment horizontal="centerContinuous" vertical="center"/>
    </xf>
    <xf numFmtId="0" fontId="20" fillId="3" borderId="5" xfId="0" applyFont="1" applyFill="1" applyBorder="1" applyAlignment="1">
      <alignment horizontal="centerContinuous" vertical="center"/>
    </xf>
    <xf numFmtId="3" fontId="20" fillId="3" borderId="0" xfId="0" applyNumberFormat="1" applyFont="1" applyFill="1" applyAlignment="1">
      <alignment horizontal="center"/>
    </xf>
    <xf numFmtId="3" fontId="20" fillId="3" borderId="6" xfId="0" applyNumberFormat="1" applyFont="1" applyFill="1" applyBorder="1" applyAlignment="1">
      <alignment horizontal="left"/>
    </xf>
    <xf numFmtId="0" fontId="22" fillId="3" borderId="0" xfId="0" applyFont="1" applyFill="1" applyAlignment="1">
      <alignment horizontal="left"/>
    </xf>
    <xf numFmtId="3" fontId="22" fillId="3" borderId="6" xfId="0" applyNumberFormat="1" applyFont="1" applyFill="1" applyBorder="1" applyAlignment="1">
      <alignment horizontal="left"/>
    </xf>
    <xf numFmtId="3" fontId="21" fillId="3" borderId="8" xfId="0" applyNumberFormat="1" applyFont="1" applyFill="1" applyBorder="1" applyAlignment="1">
      <alignment horizontal="left" vertical="center"/>
    </xf>
    <xf numFmtId="0" fontId="20" fillId="3" borderId="1" xfId="0" applyFont="1" applyFill="1" applyBorder="1" applyAlignment="1">
      <alignment horizontal="left"/>
    </xf>
    <xf numFmtId="0" fontId="20" fillId="3" borderId="1" xfId="0" applyFont="1" applyFill="1" applyBorder="1" applyAlignment="1">
      <alignment horizontal="center"/>
    </xf>
    <xf numFmtId="0" fontId="20" fillId="3" borderId="7" xfId="0" applyFont="1" applyFill="1" applyBorder="1" applyAlignment="1">
      <alignment horizontal="left"/>
    </xf>
    <xf numFmtId="0" fontId="15" fillId="3" borderId="0" xfId="0" applyFont="1" applyFill="1"/>
    <xf numFmtId="167" fontId="19" fillId="3" borderId="0" xfId="0" applyNumberFormat="1" applyFont="1" applyFill="1" applyAlignment="1">
      <alignment horizontal="right"/>
    </xf>
    <xf numFmtId="0" fontId="25" fillId="5" borderId="0" xfId="0" applyFont="1" applyFill="1"/>
    <xf numFmtId="0" fontId="15"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vertical="top" wrapText="1" readingOrder="1"/>
    </xf>
    <xf numFmtId="0" fontId="1" fillId="0" borderId="2" xfId="0" applyFont="1" applyBorder="1" applyAlignment="1">
      <alignment horizontal="left" vertical="top" wrapText="1" readingOrder="1"/>
    </xf>
    <xf numFmtId="0" fontId="0" fillId="3" borderId="18" xfId="0" applyFill="1" applyBorder="1" applyAlignment="1" applyProtection="1">
      <alignment vertical="top" wrapText="1"/>
      <protection locked="0"/>
    </xf>
    <xf numFmtId="0" fontId="0" fillId="3" borderId="19" xfId="0" applyFill="1" applyBorder="1" applyAlignment="1">
      <alignment horizontal="center"/>
    </xf>
    <xf numFmtId="0" fontId="15" fillId="3" borderId="20" xfId="0" applyFont="1" applyFill="1" applyBorder="1" applyAlignment="1">
      <alignment horizontal="center"/>
    </xf>
    <xf numFmtId="0" fontId="15" fillId="3" borderId="20" xfId="0" applyFont="1" applyFill="1" applyBorder="1" applyAlignment="1">
      <alignment horizontal="center" vertical="center"/>
    </xf>
    <xf numFmtId="0" fontId="0" fillId="3" borderId="21" xfId="0" applyFill="1" applyBorder="1" applyAlignment="1">
      <alignment horizontal="center"/>
    </xf>
    <xf numFmtId="0" fontId="54" fillId="0" borderId="0" xfId="0" applyFont="1" applyAlignment="1">
      <alignment horizontal="left"/>
    </xf>
    <xf numFmtId="0" fontId="44" fillId="3" borderId="0" xfId="0" applyFont="1" applyFill="1" applyAlignment="1">
      <alignment horizontal="left" indent="1"/>
    </xf>
    <xf numFmtId="0" fontId="55" fillId="3" borderId="0" xfId="0" applyFont="1" applyFill="1" applyAlignment="1">
      <alignment vertical="top"/>
    </xf>
    <xf numFmtId="3" fontId="44" fillId="3" borderId="9" xfId="0" applyNumberFormat="1" applyFont="1" applyFill="1" applyBorder="1" applyAlignment="1">
      <alignment vertical="center" wrapText="1"/>
    </xf>
    <xf numFmtId="3" fontId="44" fillId="3" borderId="0" xfId="0" applyNumberFormat="1" applyFont="1" applyFill="1" applyAlignment="1">
      <alignment vertical="center" wrapText="1"/>
    </xf>
    <xf numFmtId="3" fontId="19" fillId="0" borderId="22" xfId="0" applyNumberFormat="1" applyFont="1" applyBorder="1" applyAlignment="1" applyProtection="1">
      <alignment horizontal="right"/>
      <protection locked="0"/>
    </xf>
    <xf numFmtId="3" fontId="20" fillId="3" borderId="17" xfId="0" applyNumberFormat="1" applyFont="1" applyFill="1" applyBorder="1"/>
    <xf numFmtId="3" fontId="20" fillId="3" borderId="23" xfId="0" applyNumberFormat="1" applyFont="1" applyFill="1" applyBorder="1"/>
    <xf numFmtId="3" fontId="20" fillId="3" borderId="0" xfId="0" applyNumberFormat="1" applyFont="1" applyFill="1" applyProtection="1">
      <protection locked="0"/>
    </xf>
    <xf numFmtId="3" fontId="19" fillId="3" borderId="0" xfId="0" applyNumberFormat="1" applyFont="1" applyFill="1" applyAlignment="1" applyProtection="1">
      <alignment horizontal="right"/>
      <protection locked="0"/>
    </xf>
    <xf numFmtId="3" fontId="20" fillId="3" borderId="24" xfId="0" applyNumberFormat="1" applyFont="1" applyFill="1" applyBorder="1"/>
    <xf numFmtId="3" fontId="19" fillId="3" borderId="25" xfId="0" applyNumberFormat="1" applyFont="1" applyFill="1" applyBorder="1" applyAlignment="1" applyProtection="1">
      <alignment horizontal="right"/>
      <protection locked="0"/>
    </xf>
    <xf numFmtId="0" fontId="56" fillId="3" borderId="3" xfId="0" applyFont="1" applyFill="1" applyBorder="1"/>
    <xf numFmtId="40" fontId="19" fillId="4" borderId="13" xfId="0" applyNumberFormat="1" applyFont="1" applyFill="1" applyBorder="1" applyAlignment="1">
      <alignment horizontal="right"/>
    </xf>
    <xf numFmtId="3" fontId="19" fillId="0" borderId="17" xfId="0" applyNumberFormat="1" applyFont="1" applyBorder="1" applyAlignment="1" applyProtection="1">
      <alignment horizontal="right"/>
      <protection locked="0"/>
    </xf>
    <xf numFmtId="0" fontId="19" fillId="3" borderId="9" xfId="0" applyFont="1" applyFill="1" applyBorder="1"/>
    <xf numFmtId="0" fontId="56" fillId="3" borderId="2" xfId="0" applyFont="1" applyFill="1" applyBorder="1"/>
    <xf numFmtId="0" fontId="16" fillId="3" borderId="0" xfId="0" applyFont="1" applyFill="1" applyAlignment="1">
      <alignment vertical="top"/>
    </xf>
    <xf numFmtId="0" fontId="16" fillId="3" borderId="0" xfId="0" applyFont="1" applyFill="1" applyAlignment="1">
      <alignment horizontal="left" vertical="top" indent="1"/>
    </xf>
    <xf numFmtId="0" fontId="15" fillId="3" borderId="1" xfId="0" applyFont="1" applyFill="1" applyBorder="1" applyAlignment="1">
      <alignment horizontal="centerContinuous"/>
    </xf>
    <xf numFmtId="0" fontId="16" fillId="3" borderId="2" xfId="0" applyFont="1" applyFill="1" applyBorder="1" applyAlignment="1">
      <alignment horizontal="left" indent="1"/>
    </xf>
    <xf numFmtId="0" fontId="24" fillId="4" borderId="0" xfId="0" applyFont="1" applyFill="1"/>
    <xf numFmtId="0" fontId="44" fillId="3" borderId="0" xfId="0" applyFont="1" applyFill="1" applyAlignment="1">
      <alignment vertical="top"/>
    </xf>
    <xf numFmtId="0" fontId="0" fillId="7" borderId="0" xfId="0" applyFill="1"/>
    <xf numFmtId="0" fontId="7" fillId="7" borderId="0" xfId="0" applyFont="1" applyFill="1"/>
    <xf numFmtId="0" fontId="5" fillId="7" borderId="0" xfId="0" applyFont="1" applyFill="1"/>
    <xf numFmtId="0" fontId="4" fillId="7" borderId="0" xfId="0" applyFont="1" applyFill="1" applyAlignment="1">
      <alignment horizontal="centerContinuous"/>
    </xf>
    <xf numFmtId="0" fontId="10" fillId="7" borderId="0" xfId="0" applyFont="1" applyFill="1" applyAlignment="1">
      <alignment horizontal="centerContinuous"/>
    </xf>
    <xf numFmtId="0" fontId="5" fillId="7" borderId="0" xfId="0" applyFont="1" applyFill="1" applyAlignment="1">
      <alignment horizontal="centerContinuous"/>
    </xf>
    <xf numFmtId="0" fontId="45" fillId="7" borderId="0" xfId="0" applyFont="1" applyFill="1" applyAlignment="1">
      <alignment horizontal="centerContinuous" wrapText="1"/>
    </xf>
    <xf numFmtId="0" fontId="41" fillId="7" borderId="0" xfId="0" applyFont="1" applyFill="1" applyAlignment="1">
      <alignment horizontal="centerContinuous"/>
    </xf>
    <xf numFmtId="0" fontId="11" fillId="7" borderId="0" xfId="0" applyFont="1" applyFill="1" applyAlignment="1">
      <alignment horizontal="right"/>
    </xf>
    <xf numFmtId="0" fontId="6" fillId="7" borderId="0" xfId="0" applyFont="1" applyFill="1" applyAlignment="1">
      <alignment horizontal="right"/>
    </xf>
    <xf numFmtId="0" fontId="44" fillId="7" borderId="0" xfId="0" applyFont="1" applyFill="1" applyAlignment="1">
      <alignment horizontal="centerContinuous" vertical="center"/>
    </xf>
    <xf numFmtId="0" fontId="10" fillId="7" borderId="0" xfId="0" applyFont="1" applyFill="1"/>
    <xf numFmtId="0" fontId="13" fillId="7" borderId="0" xfId="0" applyFont="1" applyFill="1" applyAlignment="1">
      <alignment horizontal="centerContinuous"/>
    </xf>
    <xf numFmtId="0" fontId="53" fillId="7" borderId="0" xfId="0" applyFont="1" applyFill="1" applyAlignment="1">
      <alignment horizontal="right"/>
    </xf>
    <xf numFmtId="0" fontId="14" fillId="7" borderId="0" xfId="0" applyFont="1" applyFill="1" applyAlignment="1">
      <alignment horizontal="centerContinuous"/>
    </xf>
    <xf numFmtId="0" fontId="5" fillId="7" borderId="0" xfId="1" applyFont="1" applyFill="1" applyAlignment="1" applyProtection="1">
      <alignment horizontal="left"/>
    </xf>
    <xf numFmtId="0" fontId="11" fillId="7" borderId="0" xfId="0" applyFont="1" applyFill="1" applyAlignment="1">
      <alignment horizontal="left"/>
    </xf>
    <xf numFmtId="0" fontId="10" fillId="7" borderId="0" xfId="0" applyFont="1" applyFill="1" applyAlignment="1">
      <alignment horizontal="left"/>
    </xf>
    <xf numFmtId="0" fontId="5" fillId="7" borderId="0" xfId="0" applyFont="1" applyFill="1" applyAlignment="1">
      <alignment horizontal="right"/>
    </xf>
    <xf numFmtId="0" fontId="11" fillId="7" borderId="0" xfId="0" applyFont="1" applyFill="1"/>
    <xf numFmtId="0" fontId="10" fillId="7" borderId="0" xfId="0" applyFont="1" applyFill="1" applyAlignment="1">
      <alignment horizontal="center"/>
    </xf>
    <xf numFmtId="0" fontId="12" fillId="7" borderId="0" xfId="0" applyFont="1" applyFill="1" applyAlignment="1">
      <alignment horizontal="centerContinuous"/>
    </xf>
    <xf numFmtId="0" fontId="42" fillId="7" borderId="0" xfId="0" applyFont="1" applyFill="1"/>
    <xf numFmtId="0" fontId="16" fillId="7" borderId="0" xfId="0" applyFont="1" applyFill="1"/>
    <xf numFmtId="0" fontId="16" fillId="7" borderId="0" xfId="0" applyFont="1" applyFill="1" applyAlignment="1">
      <alignment horizontal="centerContinuous"/>
    </xf>
    <xf numFmtId="0" fontId="62" fillId="7" borderId="0" xfId="0" applyFont="1" applyFill="1" applyAlignment="1">
      <alignment horizontal="centerContinuous"/>
    </xf>
    <xf numFmtId="17" fontId="62" fillId="7" borderId="0" xfId="0" quotePrefix="1" applyNumberFormat="1" applyFont="1" applyFill="1" applyAlignment="1">
      <alignment horizontal="centerContinuous"/>
    </xf>
    <xf numFmtId="0" fontId="5" fillId="8" borderId="0" xfId="0" applyFont="1" applyFill="1"/>
    <xf numFmtId="0" fontId="42" fillId="8" borderId="0" xfId="0" applyFont="1" applyFill="1"/>
    <xf numFmtId="0" fontId="16" fillId="8" borderId="0" xfId="0" applyFont="1" applyFill="1"/>
    <xf numFmtId="0" fontId="63" fillId="8" borderId="0" xfId="0" applyFont="1" applyFill="1" applyAlignment="1">
      <alignment horizontal="centerContinuous"/>
    </xf>
    <xf numFmtId="0" fontId="64" fillId="8" borderId="0" xfId="0" applyFont="1" applyFill="1" applyAlignment="1">
      <alignment horizontal="centerContinuous"/>
    </xf>
    <xf numFmtId="0" fontId="65" fillId="8" borderId="0" xfId="0" applyFont="1" applyFill="1" applyAlignment="1">
      <alignment horizontal="justify" vertical="top" wrapText="1"/>
    </xf>
    <xf numFmtId="0" fontId="65" fillId="8" borderId="0" xfId="0" applyFont="1" applyFill="1" applyAlignment="1">
      <alignment horizontal="left"/>
    </xf>
    <xf numFmtId="0" fontId="66" fillId="8" borderId="0" xfId="0" applyFont="1" applyFill="1"/>
    <xf numFmtId="0" fontId="66" fillId="8" borderId="0" xfId="0" applyFont="1" applyFill="1" applyAlignment="1">
      <alignment horizontal="justify" wrapText="1"/>
    </xf>
    <xf numFmtId="0" fontId="65" fillId="8" borderId="0" xfId="0" applyFont="1" applyFill="1"/>
    <xf numFmtId="0" fontId="65" fillId="8" borderId="0" xfId="0" applyFont="1" applyFill="1" applyAlignment="1">
      <alignment vertical="top"/>
    </xf>
    <xf numFmtId="0" fontId="8" fillId="0" borderId="0" xfId="0" applyFont="1" applyAlignment="1" applyProtection="1">
      <alignment horizontal="center"/>
      <protection locked="0"/>
    </xf>
    <xf numFmtId="0" fontId="0" fillId="0" borderId="0" xfId="0" applyProtection="1">
      <protection locked="0"/>
    </xf>
    <xf numFmtId="0" fontId="60" fillId="0" borderId="0" xfId="0" applyFont="1" applyAlignment="1">
      <alignment horizontal="center"/>
    </xf>
    <xf numFmtId="0" fontId="61" fillId="0" borderId="0" xfId="0" applyFont="1" applyAlignment="1">
      <alignment horizontal="center"/>
    </xf>
    <xf numFmtId="0" fontId="8" fillId="0" borderId="0" xfId="0" applyFont="1" applyAlignment="1" applyProtection="1">
      <alignment horizontal="left"/>
      <protection locked="0"/>
    </xf>
    <xf numFmtId="0" fontId="0" fillId="0" borderId="0" xfId="0" applyAlignment="1" applyProtection="1">
      <alignment horizontal="left"/>
      <protection locked="0"/>
    </xf>
    <xf numFmtId="1" fontId="8" fillId="0" borderId="0" xfId="0" applyNumberFormat="1" applyFont="1" applyAlignment="1" applyProtection="1">
      <alignment horizontal="center"/>
      <protection locked="0"/>
    </xf>
    <xf numFmtId="1" fontId="0" fillId="0" borderId="0" xfId="0" applyNumberFormat="1" applyAlignment="1" applyProtection="1">
      <alignment horizontal="center"/>
      <protection locked="0"/>
    </xf>
    <xf numFmtId="3" fontId="8" fillId="0" borderId="0" xfId="0" applyNumberFormat="1" applyFont="1" applyAlignment="1" applyProtection="1">
      <alignment horizontal="center"/>
      <protection locked="0"/>
    </xf>
    <xf numFmtId="3" fontId="0" fillId="0" borderId="0" xfId="0" applyNumberFormat="1" applyAlignment="1" applyProtection="1">
      <alignment horizontal="center"/>
      <protection locked="0"/>
    </xf>
    <xf numFmtId="0" fontId="11" fillId="7" borderId="0" xfId="0" applyFont="1" applyFill="1" applyAlignment="1">
      <alignment horizontal="right" wrapText="1"/>
    </xf>
    <xf numFmtId="0" fontId="52" fillId="7" borderId="0" xfId="0" applyFont="1" applyFill="1" applyAlignment="1">
      <alignment horizontal="center" vertical="center"/>
    </xf>
    <xf numFmtId="0" fontId="51" fillId="7" borderId="0" xfId="0" applyFont="1" applyFill="1" applyAlignment="1">
      <alignment horizontal="center" vertical="center"/>
    </xf>
    <xf numFmtId="0" fontId="65" fillId="8" borderId="0" xfId="0" applyFont="1" applyFill="1" applyAlignment="1">
      <alignment horizontal="justify" vertical="top" wrapText="1"/>
    </xf>
    <xf numFmtId="0" fontId="66" fillId="8" borderId="0" xfId="0" applyFont="1" applyFill="1" applyAlignment="1">
      <alignment vertical="top" wrapText="1"/>
    </xf>
    <xf numFmtId="0" fontId="66" fillId="8" borderId="0" xfId="0" applyFont="1" applyFill="1" applyAlignment="1">
      <alignment horizontal="justify" vertical="top" wrapText="1"/>
    </xf>
    <xf numFmtId="0" fontId="2" fillId="0" borderId="0" xfId="1" applyFill="1" applyAlignment="1" applyProtection="1">
      <alignment horizontal="left"/>
      <protection locked="0"/>
    </xf>
    <xf numFmtId="0" fontId="66" fillId="8" borderId="0" xfId="0" applyFont="1" applyFill="1" applyAlignment="1">
      <alignment horizontal="justify"/>
    </xf>
    <xf numFmtId="0" fontId="66" fillId="8" borderId="0" xfId="0" applyFont="1" applyFill="1" applyAlignment="1">
      <alignment horizontal="justify" wrapText="1"/>
    </xf>
    <xf numFmtId="0" fontId="66" fillId="8" borderId="0" xfId="0" applyFont="1" applyFill="1"/>
    <xf numFmtId="0" fontId="65" fillId="8" borderId="0" xfId="0" applyFont="1" applyFill="1" applyAlignment="1">
      <alignment horizontal="left" vertical="top" wrapText="1"/>
    </xf>
    <xf numFmtId="3" fontId="44" fillId="3" borderId="29" xfId="0" applyNumberFormat="1" applyFont="1" applyFill="1" applyBorder="1" applyAlignment="1">
      <alignment horizontal="center" vertical="center" wrapText="1"/>
    </xf>
    <xf numFmtId="3" fontId="44" fillId="3" borderId="9" xfId="0" applyNumberFormat="1" applyFont="1" applyFill="1" applyBorder="1" applyAlignment="1">
      <alignment horizontal="center" vertical="center" wrapText="1"/>
    </xf>
    <xf numFmtId="3" fontId="44" fillId="3" borderId="25" xfId="0" applyNumberFormat="1" applyFont="1" applyFill="1" applyBorder="1" applyAlignment="1">
      <alignment horizontal="center" vertical="center" wrapText="1"/>
    </xf>
    <xf numFmtId="3" fontId="44" fillId="3" borderId="0" xfId="0" applyNumberFormat="1" applyFont="1" applyFill="1" applyAlignment="1">
      <alignment horizontal="center" vertical="center" wrapText="1"/>
    </xf>
    <xf numFmtId="3" fontId="44" fillId="3" borderId="26" xfId="0" applyNumberFormat="1" applyFont="1" applyFill="1" applyBorder="1" applyAlignment="1">
      <alignment horizontal="center" vertical="center" wrapText="1"/>
    </xf>
    <xf numFmtId="3" fontId="44" fillId="3" borderId="27"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15" fillId="0" borderId="28" xfId="0" applyFont="1" applyBorder="1" applyAlignment="1">
      <alignment horizontal="center" vertical="center" wrapText="1"/>
    </xf>
    <xf numFmtId="0" fontId="15" fillId="0" borderId="23" xfId="0" applyFont="1" applyBorder="1" applyAlignment="1">
      <alignment horizontal="center" vertical="center" wrapText="1"/>
    </xf>
    <xf numFmtId="0" fontId="19" fillId="0" borderId="5" xfId="0" applyFont="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1D6683"/>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78AC7"/>
      <rgbColor rgb="00CCFFFF"/>
      <rgbColor rgb="00CCFFCC"/>
      <rgbColor rgb="00FFFFCC"/>
      <rgbColor rgb="00D5E5F3"/>
      <rgbColor rgb="00FF99CC"/>
      <rgbColor rgb="00CC99FF"/>
      <rgbColor rgb="00FFCC99"/>
      <rgbColor rgb="003366FF"/>
      <rgbColor rgb="0033CCCC"/>
      <rgbColor rgb="00A4A00C"/>
      <rgbColor rgb="00FFCC00"/>
      <rgbColor rgb="00FF9900"/>
      <rgbColor rgb="00FF6600"/>
      <rgbColor rgb="00666699"/>
      <rgbColor rgb="00969696"/>
      <rgbColor rgb="00003366"/>
      <rgbColor rgb="00339966"/>
      <rgbColor rgb="00003300"/>
      <rgbColor rgb="00333300"/>
      <rgbColor rgb="00993300"/>
      <rgbColor rgb="00993366"/>
      <rgbColor rgb="0001000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6.xml"/><Relationship Id="rId26" Type="http://schemas.openxmlformats.org/officeDocument/2006/relationships/chartsheet" Target="chartsheets/sheet7.xml"/><Relationship Id="rId3" Type="http://schemas.openxmlformats.org/officeDocument/2006/relationships/worksheet" Target="worksheets/sheet3.xml"/><Relationship Id="rId21" Type="http://schemas.openxmlformats.org/officeDocument/2006/relationships/chartsheet" Target="chartsheets/sheet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3.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hartsheet" Target="chartsheets/sheet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8.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7.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hartsheet" Target="chartsheets/sheet5.xml"/><Relationship Id="rId27" Type="http://schemas.openxmlformats.org/officeDocument/2006/relationships/worksheet" Target="worksheets/sheet20.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1 </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selon la source de financement, 2020</a:t>
            </a:r>
          </a:p>
        </c:rich>
      </c:tx>
      <c:layout>
        <c:manualLayout>
          <c:xMode val="edge"/>
          <c:yMode val="edge"/>
          <c:x val="0.34620596205962062"/>
          <c:y val="1.953125E-2"/>
        </c:manualLayout>
      </c:layout>
      <c:overlay val="0"/>
      <c:spPr>
        <a:noFill/>
        <a:ln w="25400">
          <a:noFill/>
        </a:ln>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35636856368563685"/>
          <c:y val="0.24088541666666666"/>
          <c:w val="0.30758807588075876"/>
          <c:h val="0.28125"/>
        </c:manualLayout>
      </c:layout>
      <c:pie3DChart>
        <c:varyColors val="1"/>
        <c:ser>
          <c:idx val="0"/>
          <c:order val="0"/>
          <c:tx>
            <c:strRef>
              <c:f>'#14 - Tab.2'!$A$26</c:f>
              <c:strCache>
                <c:ptCount val="1"/>
                <c:pt idx="0">
                  <c:v>Figure 1</c:v>
                </c:pt>
              </c:strCache>
            </c:strRef>
          </c:tx>
          <c:spPr>
            <a:solidFill>
              <a:srgbClr val="0066CC"/>
            </a:solidFill>
            <a:ln w="12700">
              <a:solidFill>
                <a:srgbClr val="000000"/>
              </a:solidFill>
              <a:prstDash val="solid"/>
            </a:ln>
          </c:spPr>
          <c:dPt>
            <c:idx val="0"/>
            <c:bubble3D val="0"/>
            <c:spPr>
              <a:solidFill>
                <a:srgbClr val="478AC7"/>
              </a:solidFill>
              <a:ln w="12700">
                <a:solidFill>
                  <a:srgbClr val="000000"/>
                </a:solidFill>
                <a:prstDash val="solid"/>
              </a:ln>
            </c:spPr>
            <c:extLst>
              <c:ext xmlns:c16="http://schemas.microsoft.com/office/drawing/2014/chart" uri="{C3380CC4-5D6E-409C-BE32-E72D297353CC}">
                <c16:uniqueId val="{00000001-8087-4BE6-B437-8A70BAFF3C41}"/>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8087-4BE6-B437-8A70BAFF3C41}"/>
              </c:ext>
            </c:extLst>
          </c:dPt>
          <c:dPt>
            <c:idx val="2"/>
            <c:bubble3D val="0"/>
            <c:spPr>
              <a:solidFill>
                <a:srgbClr val="993300"/>
              </a:solidFill>
              <a:ln w="12700">
                <a:solidFill>
                  <a:srgbClr val="000000"/>
                </a:solidFill>
                <a:prstDash val="solid"/>
              </a:ln>
            </c:spPr>
            <c:extLst>
              <c:ext xmlns:c16="http://schemas.microsoft.com/office/drawing/2014/chart" uri="{C3380CC4-5D6E-409C-BE32-E72D297353CC}">
                <c16:uniqueId val="{00000005-8087-4BE6-B437-8A70BAFF3C41}"/>
              </c:ext>
            </c:extLst>
          </c:dPt>
          <c:dPt>
            <c:idx val="3"/>
            <c:bubble3D val="0"/>
            <c:spPr>
              <a:solidFill>
                <a:srgbClr val="FF8080"/>
              </a:solidFill>
              <a:ln w="12700">
                <a:solidFill>
                  <a:srgbClr val="000000"/>
                </a:solidFill>
                <a:prstDash val="solid"/>
              </a:ln>
            </c:spPr>
            <c:extLst>
              <c:ext xmlns:c16="http://schemas.microsoft.com/office/drawing/2014/chart" uri="{C3380CC4-5D6E-409C-BE32-E72D297353CC}">
                <c16:uniqueId val="{00000007-8087-4BE6-B437-8A70BAFF3C41}"/>
              </c:ext>
            </c:extLst>
          </c:dPt>
          <c:dLbls>
            <c:dLbl>
              <c:idx val="0"/>
              <c:layout>
                <c:manualLayout>
                  <c:x val="3.9975833813456159E-2"/>
                  <c:y val="-0.12835465879265093"/>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87-4BE6-B437-8A70BAFF3C41}"/>
                </c:ext>
              </c:extLst>
            </c:dLbl>
            <c:dLbl>
              <c:idx val="1"/>
              <c:layout>
                <c:manualLayout>
                  <c:x val="-6.5576787657640301E-2"/>
                  <c:y val="-9.6236603237095347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87-4BE6-B437-8A70BAFF3C41}"/>
                </c:ext>
              </c:extLst>
            </c:dLbl>
            <c:dLbl>
              <c:idx val="2"/>
              <c:layout>
                <c:manualLayout>
                  <c:x val="0.14028644666367923"/>
                  <c:y val="-9.558556157042869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15:layout>
                    <c:manualLayout>
                      <c:w val="0.10532411852989922"/>
                      <c:h val="5.7269965277777765E-2"/>
                    </c:manualLayout>
                  </c15:layout>
                </c:ext>
                <c:ext xmlns:c16="http://schemas.microsoft.com/office/drawing/2014/chart" uri="{C3380CC4-5D6E-409C-BE32-E72D297353CC}">
                  <c16:uniqueId val="{00000005-8087-4BE6-B437-8A70BAFF3C41}"/>
                </c:ext>
              </c:extLst>
            </c:dLbl>
            <c:dLbl>
              <c:idx val="3"/>
              <c:layout>
                <c:manualLayout>
                  <c:x val="0.12688021466828842"/>
                  <c:y val="-2.5490075459317585E-2"/>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87-4BE6-B437-8A70BAFF3C41}"/>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1"/>
            <c:showSerName val="0"/>
            <c:showPercent val="1"/>
            <c:showBubbleSize val="0"/>
            <c:showLeaderLines val="1"/>
            <c:extLst>
              <c:ext xmlns:c15="http://schemas.microsoft.com/office/drawing/2012/chart" uri="{CE6537A1-D6FC-4f65-9D91-7224C49458BB}"/>
            </c:extLst>
          </c:dLbls>
          <c:cat>
            <c:strRef>
              <c:f>'#14 - Tab.2'!$E$27:$E$30</c:f>
              <c:strCache>
                <c:ptCount val="4"/>
                <c:pt idx="0">
                  <c:v>Contribution municipale</c:v>
                </c:pt>
                <c:pt idx="1">
                  <c:v>Vente de biens et services</c:v>
                </c:pt>
                <c:pt idx="2">
                  <c:v>Subventions reçues</c:v>
                </c:pt>
                <c:pt idx="3">
                  <c:v>Dons et autres revenus</c:v>
                </c:pt>
              </c:strCache>
            </c:strRef>
          </c:cat>
          <c:val>
            <c:numRef>
              <c:f>'#14 - Tab.2'!$C$27:$C$30</c:f>
              <c:numCache>
                <c:formatCode>0.0</c:formatCode>
                <c:ptCount val="4"/>
                <c:pt idx="0">
                  <c:v>0</c:v>
                </c:pt>
                <c:pt idx="1">
                  <c:v>0</c:v>
                </c:pt>
                <c:pt idx="2">
                  <c:v>0</c:v>
                </c:pt>
                <c:pt idx="3">
                  <c:v>0</c:v>
                </c:pt>
              </c:numCache>
            </c:numRef>
          </c:val>
          <c:extLst>
            <c:ext xmlns:c16="http://schemas.microsoft.com/office/drawing/2014/chart" uri="{C3380CC4-5D6E-409C-BE32-E72D297353CC}">
              <c16:uniqueId val="{00000008-8087-4BE6-B437-8A70BAFF3C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2 </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selon la catégorie de dépenses, 2020</a:t>
            </a:r>
          </a:p>
          <a:p>
            <a:pPr algn="l">
              <a:defRPr sz="800" b="0" i="0" u="none" strike="noStrike" baseline="0">
                <a:solidFill>
                  <a:srgbClr val="000000"/>
                </a:solidFill>
                <a:latin typeface="Arial"/>
                <a:ea typeface="Arial"/>
                <a:cs typeface="Arial"/>
              </a:defRPr>
            </a:pPr>
            <a:endParaRPr lang="fr-CA" sz="800" b="1" i="0" u="none" strike="noStrike" baseline="0">
              <a:solidFill>
                <a:srgbClr val="000000"/>
              </a:solidFill>
              <a:latin typeface="Arial"/>
              <a:cs typeface="Arial"/>
            </a:endParaRPr>
          </a:p>
        </c:rich>
      </c:tx>
      <c:layout>
        <c:manualLayout>
          <c:xMode val="edge"/>
          <c:yMode val="edge"/>
          <c:x val="0.34620596205962062"/>
          <c:y val="1.953125E-2"/>
        </c:manualLayout>
      </c:layout>
      <c:overlay val="0"/>
      <c:spPr>
        <a:noFill/>
        <a:ln w="25400">
          <a:noFill/>
        </a:ln>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3258807588075881"/>
          <c:y val="0.27734375"/>
          <c:w val="0.3631436314363144"/>
          <c:h val="0.33203125"/>
        </c:manualLayout>
      </c:layout>
      <c:pie3DChart>
        <c:varyColors val="1"/>
        <c:ser>
          <c:idx val="0"/>
          <c:order val="0"/>
          <c:spPr>
            <a:solidFill>
              <a:srgbClr val="9999FF"/>
            </a:solidFill>
            <a:ln w="12700">
              <a:solidFill>
                <a:srgbClr val="000000"/>
              </a:solidFill>
              <a:prstDash val="solid"/>
            </a:ln>
          </c:spPr>
          <c:dPt>
            <c:idx val="0"/>
            <c:bubble3D val="0"/>
            <c:spPr>
              <a:solidFill>
                <a:srgbClr val="478AC7"/>
              </a:solidFill>
              <a:ln w="12700">
                <a:solidFill>
                  <a:srgbClr val="000000"/>
                </a:solidFill>
                <a:prstDash val="solid"/>
              </a:ln>
            </c:spPr>
            <c:extLst>
              <c:ext xmlns:c16="http://schemas.microsoft.com/office/drawing/2014/chart" uri="{C3380CC4-5D6E-409C-BE32-E72D297353CC}">
                <c16:uniqueId val="{00000001-3DD1-4889-911F-8DE0D2523834}"/>
              </c:ext>
            </c:extLst>
          </c:dPt>
          <c:dPt>
            <c:idx val="1"/>
            <c:bubble3D val="0"/>
            <c:spPr>
              <a:solidFill>
                <a:srgbClr val="993300"/>
              </a:solidFill>
              <a:ln w="12700">
                <a:solidFill>
                  <a:srgbClr val="000000"/>
                </a:solidFill>
                <a:prstDash val="solid"/>
              </a:ln>
            </c:spPr>
            <c:extLst>
              <c:ext xmlns:c16="http://schemas.microsoft.com/office/drawing/2014/chart" uri="{C3380CC4-5D6E-409C-BE32-E72D297353CC}">
                <c16:uniqueId val="{00000003-3DD1-4889-911F-8DE0D2523834}"/>
              </c:ext>
            </c:extLst>
          </c:dPt>
          <c:dPt>
            <c:idx val="2"/>
            <c:bubble3D val="0"/>
            <c:spPr>
              <a:solidFill>
                <a:srgbClr val="A4A00C"/>
              </a:solidFill>
              <a:ln w="12700">
                <a:solidFill>
                  <a:srgbClr val="000000"/>
                </a:solidFill>
                <a:prstDash val="solid"/>
              </a:ln>
            </c:spPr>
            <c:extLst>
              <c:ext xmlns:c16="http://schemas.microsoft.com/office/drawing/2014/chart" uri="{C3380CC4-5D6E-409C-BE32-E72D297353CC}">
                <c16:uniqueId val="{00000005-3DD1-4889-911F-8DE0D2523834}"/>
              </c:ext>
            </c:extLst>
          </c:dPt>
          <c:dLbls>
            <c:dLbl>
              <c:idx val="0"/>
              <c:layout>
                <c:manualLayout>
                  <c:x val="9.0652718206972099E-2"/>
                  <c:y val="-0.15198781304680664"/>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DD1-4889-911F-8DE0D2523834}"/>
                </c:ext>
              </c:extLst>
            </c:dLbl>
            <c:dLbl>
              <c:idx val="1"/>
              <c:layout>
                <c:manualLayout>
                  <c:x val="-8.9112412777671166E-2"/>
                  <c:y val="-0.15111975749125109"/>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DD1-4889-911F-8DE0D2523834}"/>
                </c:ext>
              </c:extLst>
            </c:dLbl>
            <c:dLbl>
              <c:idx val="2"/>
              <c:layout>
                <c:manualLayout>
                  <c:x val="0.13001586183840833"/>
                  <c:y val="-4.3046840824584424E-2"/>
                </c:manualLayout>
              </c:layout>
              <c:tx>
                <c:rich>
                  <a:bodyPr/>
                  <a:lstStyle/>
                  <a:p>
                    <a:pPr>
                      <a:defRPr sz="800" b="0" i="0" u="none" strike="noStrike" baseline="0">
                        <a:solidFill>
                          <a:srgbClr val="000000"/>
                        </a:solidFill>
                        <a:latin typeface="Arial"/>
                        <a:ea typeface="Arial"/>
                        <a:cs typeface="Arial"/>
                      </a:defRPr>
                    </a:pPr>
                    <a:fld id="{65E10DA1-86DF-42A2-9710-CEB6A6AD0B02}" type="CATEGORYNAME">
                      <a:rPr lang="en-US"/>
                      <a:pPr>
                        <a:defRPr sz="800" b="0" i="0" u="none" strike="noStrike" baseline="0">
                          <a:solidFill>
                            <a:srgbClr val="000000"/>
                          </a:solidFill>
                          <a:latin typeface="Arial"/>
                          <a:ea typeface="Arial"/>
                          <a:cs typeface="Arial"/>
                        </a:defRPr>
                      </a:pPr>
                      <a:t>[NOM DE CATÉGORIE]</a:t>
                    </a:fld>
                    <a:r>
                      <a:rPr lang="en-US" baseline="0"/>
                      <a:t>
</a:t>
                    </a:r>
                    <a:fld id="{4C67CC80-CDD1-4735-B767-B4940BCBE30B}" type="PERCENTAGE">
                      <a:rPr lang="en-US" baseline="0"/>
                      <a:pPr>
                        <a:defRPr sz="800" b="0" i="0" u="none" strike="noStrike" baseline="0">
                          <a:solidFill>
                            <a:srgbClr val="000000"/>
                          </a:solidFill>
                          <a:latin typeface="Arial"/>
                          <a:ea typeface="Arial"/>
                          <a:cs typeface="Arial"/>
                        </a:defRPr>
                      </a:pPr>
                      <a:t>[POURCENTAGE]</a:t>
                    </a:fld>
                    <a:r>
                      <a:rPr lang="en-US" baseline="0"/>
                      <a:t> </a:t>
                    </a:r>
                  </a:p>
                </c:rich>
              </c:tx>
              <c:numFmt formatCode="0%" sourceLinked="0"/>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DD1-4889-911F-8DE0D2523834}"/>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0"/>
            <c:showCatName val="1"/>
            <c:showSerName val="0"/>
            <c:showPercent val="1"/>
            <c:showBubbleSize val="0"/>
            <c:showLeaderLines val="1"/>
            <c:extLst>
              <c:ext xmlns:c15="http://schemas.microsoft.com/office/drawing/2012/chart" uri="{CE6537A1-D6FC-4f65-9D91-7224C49458BB}"/>
            </c:extLst>
          </c:dLbls>
          <c:cat>
            <c:strRef>
              <c:f>'#14 - Tab.2'!$E$34:$E$36</c:f>
              <c:strCache>
                <c:ptCount val="3"/>
                <c:pt idx="0">
                  <c:v>Services rendus</c:v>
                </c:pt>
                <c:pt idx="1">
                  <c:v>Frais généraux</c:v>
                </c:pt>
                <c:pt idx="2">
                  <c:v>Frais de financement et d'amortissement</c:v>
                </c:pt>
              </c:strCache>
            </c:strRef>
          </c:cat>
          <c:val>
            <c:numRef>
              <c:f>'#14 - Tab.2'!$C$34:$C$36</c:f>
              <c:numCache>
                <c:formatCode>0.0</c:formatCode>
                <c:ptCount val="3"/>
                <c:pt idx="0">
                  <c:v>0</c:v>
                </c:pt>
                <c:pt idx="1">
                  <c:v>0</c:v>
                </c:pt>
                <c:pt idx="2">
                  <c:v>0</c:v>
                </c:pt>
              </c:numCache>
            </c:numRef>
          </c:val>
          <c:extLst>
            <c:ext xmlns:c16="http://schemas.microsoft.com/office/drawing/2014/chart" uri="{C3380CC4-5D6E-409C-BE32-E72D297353CC}">
              <c16:uniqueId val="{00000006-3DD1-4889-911F-8DE0D25238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3</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en services rendus selon le domaine culturel, 2020</a:t>
            </a:r>
          </a:p>
          <a:p>
            <a:pPr algn="l">
              <a:defRPr sz="800" b="0" i="0" u="none" strike="noStrike" baseline="0">
                <a:solidFill>
                  <a:srgbClr val="000000"/>
                </a:solidFill>
                <a:latin typeface="Arial"/>
                <a:ea typeface="Arial"/>
                <a:cs typeface="Arial"/>
              </a:defRPr>
            </a:pPr>
            <a:endParaRPr lang="fr-CA" sz="800" b="1" i="0" u="none" strike="noStrike" baseline="0">
              <a:solidFill>
                <a:srgbClr val="000000"/>
              </a:solidFill>
              <a:latin typeface="Arial"/>
              <a:cs typeface="Arial"/>
            </a:endParaRPr>
          </a:p>
        </c:rich>
      </c:tx>
      <c:layout>
        <c:manualLayout>
          <c:xMode val="edge"/>
          <c:yMode val="edge"/>
          <c:x val="0.31707317073170732"/>
          <c:y val="1.953125E-2"/>
        </c:manualLayout>
      </c:layout>
      <c:overlay val="0"/>
      <c:spPr>
        <a:noFill/>
        <a:ln w="25400">
          <a:noFill/>
        </a:ln>
      </c:spPr>
    </c:title>
    <c:autoTitleDeleted val="0"/>
    <c:view3D>
      <c:rotX val="15"/>
      <c:hPercent val="252"/>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22086720867208673"/>
          <c:y val="9.2447916666666671E-2"/>
          <c:w val="0.70663956639566383"/>
          <c:h val="0.63932291666666674"/>
        </c:manualLayout>
      </c:layout>
      <c:bar3DChart>
        <c:barDir val="bar"/>
        <c:grouping val="clustered"/>
        <c:varyColors val="0"/>
        <c:ser>
          <c:idx val="2"/>
          <c:order val="0"/>
          <c:tx>
            <c:strRef>
              <c:f>'#18 - Tab.4'!$F$40</c:f>
              <c:strCache>
                <c:ptCount val="1"/>
                <c:pt idx="0">
                  <c:v>2024</c:v>
                </c:pt>
              </c:strCache>
            </c:strRef>
          </c:tx>
          <c:spPr>
            <a:solidFill>
              <a:srgbClr val="0066CC"/>
            </a:solidFill>
            <a:ln w="12700">
              <a:solidFill>
                <a:srgbClr val="000000"/>
              </a:solidFill>
              <a:prstDash val="solid"/>
            </a:ln>
          </c:spPr>
          <c:invertIfNegative val="0"/>
          <c:dLbls>
            <c:dLbl>
              <c:idx val="0"/>
              <c:layout>
                <c:manualLayout>
                  <c:x val="5.7757008016273981E-3"/>
                  <c:y val="-5.0101159230098169E-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0A-4939-B2E6-394122DABE11}"/>
                </c:ext>
              </c:extLst>
            </c:dLbl>
            <c:dLbl>
              <c:idx val="1"/>
              <c:layout>
                <c:manualLayout>
                  <c:x val="4.4206872514919171E-3"/>
                  <c:y val="2.1752652012252405E-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0A-4939-B2E6-394122DABE11}"/>
                </c:ext>
              </c:extLst>
            </c:dLbl>
            <c:dLbl>
              <c:idx val="2"/>
              <c:layout>
                <c:manualLayout>
                  <c:x val="4.4206872514919171E-3"/>
                  <c:y val="-3.6601870078745158E-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0A-4939-B2E6-394122DABE11}"/>
                </c:ext>
              </c:extLst>
            </c:dLbl>
            <c:dLbl>
              <c:idx val="3"/>
              <c:layout>
                <c:manualLayout>
                  <c:x val="3.7431804764241627E-3"/>
                  <c:y val="-2.2518181321085629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0A-4939-B2E6-394122DABE11}"/>
                </c:ext>
              </c:extLst>
            </c:dLbl>
            <c:dLbl>
              <c:idx val="4"/>
              <c:layout>
                <c:manualLayout>
                  <c:x val="7.1307143517629068E-3"/>
                  <c:y val="-6.7416133530183719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0A-4939-B2E6-394122DABE11}"/>
                </c:ext>
              </c:extLst>
            </c:dLbl>
            <c:dLbl>
              <c:idx val="5"/>
              <c:layout>
                <c:manualLayout>
                  <c:x val="9.1632346769661699E-3"/>
                  <c:y val="-1.12315794510061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0A-4939-B2E6-394122DABE11}"/>
                </c:ext>
              </c:extLst>
            </c:dLbl>
            <c:dLbl>
              <c:idx val="6"/>
              <c:layout>
                <c:manualLayout>
                  <c:x val="3.7431804764241627E-3"/>
                  <c:y val="-9.210958005249347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0A-4939-B2E6-394122DABE11}"/>
                </c:ext>
              </c:extLst>
            </c:dLbl>
            <c:dLbl>
              <c:idx val="7"/>
              <c:layout>
                <c:manualLayout>
                  <c:x val="7.1307143517629068E-3"/>
                  <c:y val="-1.1096586559492583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0A-4939-B2E6-394122DABE1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'#18 - Tab.4'!$A$41:$A$48</c:f>
              <c:strCache>
                <c:ptCount val="8"/>
                <c:pt idx="0">
                  <c:v>Conservation d'archives historiques</c:v>
                </c:pt>
                <c:pt idx="1">
                  <c:v>Festivals et événements à composante culturelle</c:v>
                </c:pt>
                <c:pt idx="2">
                  <c:v>Loisir culturel et scientifique</c:v>
                </c:pt>
                <c:pt idx="3">
                  <c:v>Festivals et événements culturels</c:v>
                </c:pt>
                <c:pt idx="4">
                  <c:v>Non réparties (tous les domaines sauf bibliothèques)</c:v>
                </c:pt>
                <c:pt idx="5">
                  <c:v>Arts et lettres1</c:v>
                </c:pt>
                <c:pt idx="6">
                  <c:v>Patrimoine, art public et design</c:v>
                </c:pt>
                <c:pt idx="7">
                  <c:v>Bibliothèques</c:v>
                </c:pt>
              </c:strCache>
            </c:strRef>
          </c:cat>
          <c:val>
            <c:numRef>
              <c:f>'#18 - Tab.4'!$F$41:$F$48</c:f>
              <c:numCache>
                <c:formatCode>#,##0.00</c:formatCode>
                <c:ptCount val="8"/>
                <c:pt idx="0">
                  <c:v>0</c:v>
                </c:pt>
                <c:pt idx="1">
                  <c:v>0</c:v>
                </c:pt>
                <c:pt idx="2">
                  <c:v>0</c:v>
                </c:pt>
                <c:pt idx="3">
                  <c:v>0</c:v>
                </c:pt>
                <c:pt idx="4">
                  <c:v>0</c:v>
                </c:pt>
                <c:pt idx="5">
                  <c:v>0</c:v>
                </c:pt>
                <c:pt idx="6">
                  <c:v>0</c:v>
                </c:pt>
                <c:pt idx="7">
                  <c:v>0</c:v>
                </c:pt>
              </c:numCache>
            </c:numRef>
          </c:val>
          <c:shape val="cylinder"/>
          <c:extLst>
            <c:ext xmlns:c16="http://schemas.microsoft.com/office/drawing/2014/chart" uri="{C3380CC4-5D6E-409C-BE32-E72D297353CC}">
              <c16:uniqueId val="{00000008-A10A-4939-B2E6-394122DABE11}"/>
            </c:ext>
          </c:extLst>
        </c:ser>
        <c:dLbls>
          <c:showLegendKey val="0"/>
          <c:showVal val="0"/>
          <c:showCatName val="0"/>
          <c:showSerName val="0"/>
          <c:showPercent val="0"/>
          <c:showBubbleSize val="0"/>
        </c:dLbls>
        <c:gapWidth val="150"/>
        <c:shape val="box"/>
        <c:axId val="609684032"/>
        <c:axId val="609683248"/>
        <c:axId val="0"/>
      </c:bar3DChart>
      <c:catAx>
        <c:axId val="60968403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rtl="0">
              <a:defRPr sz="800" b="0" i="0" u="none" strike="noStrike" baseline="0">
                <a:solidFill>
                  <a:srgbClr val="000000"/>
                </a:solidFill>
                <a:latin typeface="Arial"/>
                <a:ea typeface="Arial"/>
                <a:cs typeface="Arial"/>
              </a:defRPr>
            </a:pPr>
            <a:endParaRPr lang="fr-FR"/>
          </a:p>
        </c:txPr>
        <c:crossAx val="609683248"/>
        <c:crosses val="autoZero"/>
        <c:auto val="1"/>
        <c:lblAlgn val="ctr"/>
        <c:lblOffset val="100"/>
        <c:tickLblSkip val="1"/>
        <c:tickMarkSkip val="1"/>
        <c:noMultiLvlLbl val="0"/>
      </c:catAx>
      <c:valAx>
        <c:axId val="609683248"/>
        <c:scaling>
          <c:orientation val="minMax"/>
        </c:scaling>
        <c:delete val="0"/>
        <c:axPos val="b"/>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fr-CA"/>
                  <a:t>k $</a:t>
                </a:r>
              </a:p>
            </c:rich>
          </c:tx>
          <c:layout>
            <c:manualLayout>
              <c:xMode val="edge"/>
              <c:yMode val="edge"/>
              <c:x val="0.89769647696476962"/>
              <c:y val="0.73046875"/>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4032"/>
        <c:crosses val="autoZero"/>
        <c:crossBetween val="between"/>
      </c:valAx>
      <c:spPr>
        <a:no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4 </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en services rendus selon la catégorie de dépenses, 2020</a:t>
            </a:r>
          </a:p>
          <a:p>
            <a:pPr algn="l">
              <a:defRPr sz="800" b="0" i="0" u="none" strike="noStrike" baseline="0">
                <a:solidFill>
                  <a:srgbClr val="000000"/>
                </a:solidFill>
                <a:latin typeface="Arial"/>
                <a:ea typeface="Arial"/>
                <a:cs typeface="Arial"/>
              </a:defRPr>
            </a:pPr>
            <a:endParaRPr lang="fr-CA" sz="800" b="1" i="0" u="none" strike="noStrike" baseline="0">
              <a:solidFill>
                <a:srgbClr val="000000"/>
              </a:solidFill>
              <a:latin typeface="Arial"/>
              <a:cs typeface="Arial"/>
            </a:endParaRPr>
          </a:p>
        </c:rich>
      </c:tx>
      <c:layout>
        <c:manualLayout>
          <c:xMode val="edge"/>
          <c:yMode val="edge"/>
          <c:x val="0.3048780487804878"/>
          <c:y val="1.953125E-2"/>
        </c:manualLayout>
      </c:layout>
      <c:overlay val="0"/>
      <c:spPr>
        <a:noFill/>
        <a:ln w="25400">
          <a:noFill/>
        </a:ln>
      </c:spPr>
    </c:title>
    <c:autoTitleDeleted val="0"/>
    <c:view3D>
      <c:rotX val="15"/>
      <c:hPercent val="260"/>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23712737127371272"/>
          <c:y val="0.12369791666666666"/>
          <c:w val="0.69444444444444442"/>
          <c:h val="0.61848958333333337"/>
        </c:manualLayout>
      </c:layout>
      <c:bar3DChart>
        <c:barDir val="bar"/>
        <c:grouping val="clustered"/>
        <c:varyColors val="0"/>
        <c:ser>
          <c:idx val="2"/>
          <c:order val="0"/>
          <c:tx>
            <c:strRef>
              <c:f>'#18 - Tab.4'!$F$54</c:f>
              <c:strCache>
                <c:ptCount val="1"/>
                <c:pt idx="0">
                  <c:v>2024</c:v>
                </c:pt>
              </c:strCache>
            </c:strRef>
          </c:tx>
          <c:spPr>
            <a:solidFill>
              <a:srgbClr val="0066CC"/>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0-34C7-4A39-B13D-917EF85932D0}"/>
              </c:ext>
            </c:extLst>
          </c:dPt>
          <c:dLbls>
            <c:dLbl>
              <c:idx val="0"/>
              <c:layout>
                <c:manualLayout>
                  <c:x val="1.2987591490088102E-2"/>
                  <c:y val="1.2889257983377256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C7-4A39-B13D-917EF85932D0}"/>
                </c:ext>
              </c:extLst>
            </c:dLbl>
            <c:dLbl>
              <c:idx val="1"/>
              <c:layout>
                <c:manualLayout>
                  <c:x val="1.7052632140494628E-2"/>
                  <c:y val="-3.9860495953629727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C7-4A39-B13D-917EF85932D0}"/>
                </c:ext>
              </c:extLst>
            </c:dLbl>
            <c:dLbl>
              <c:idx val="2"/>
              <c:layout>
                <c:manualLayout>
                  <c:x val="1.5697618590359119E-2"/>
                  <c:y val="-5.354945866141713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C7-4A39-B13D-917EF85932D0}"/>
                </c:ext>
              </c:extLst>
            </c:dLbl>
            <c:dLbl>
              <c:idx val="3"/>
              <c:layout>
                <c:manualLayout>
                  <c:x val="1.2310084715020375E-2"/>
                  <c:y val="-8.0257545931759489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C7-4A39-B13D-917EF85932D0}"/>
                </c:ext>
              </c:extLst>
            </c:dLbl>
            <c:dLbl>
              <c:idx val="4"/>
              <c:layout>
                <c:manualLayout>
                  <c:x val="1.2310084715020375E-2"/>
                  <c:y val="-9.3944799868766471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C7-4A39-B13D-917EF85932D0}"/>
                </c:ext>
              </c:extLst>
            </c:dLbl>
            <c:dLbl>
              <c:idx val="5"/>
              <c:layout>
                <c:manualLayout>
                  <c:x val="1.2987591490088102E-2"/>
                  <c:y val="-1.076320538057742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C7-4A39-B13D-917EF85932D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'#18 - Tab.4'!$A$55:$A$60</c:f>
              <c:strCache>
                <c:ptCount val="6"/>
                <c:pt idx="0">
                  <c:v>Autres dépenses2</c:v>
                </c:pt>
                <c:pt idx="1">
                  <c:v>Cachets d'artiste et honoraires</c:v>
                </c:pt>
                <c:pt idx="2">
                  <c:v>Entretien des immeubles et autres services municipaux1</c:v>
                </c:pt>
                <c:pt idx="3">
                  <c:v>Subventions octroyées</c:v>
                </c:pt>
                <c:pt idx="4">
                  <c:v>Achat de biens et services</c:v>
                </c:pt>
                <c:pt idx="5">
                  <c:v>Salaires et avantages sociaux</c:v>
                </c:pt>
              </c:strCache>
            </c:strRef>
          </c:cat>
          <c:val>
            <c:numRef>
              <c:f>'#18 - Tab.4'!$F$55:$F$60</c:f>
              <c:numCache>
                <c:formatCode>#,##0.00</c:formatCode>
                <c:ptCount val="6"/>
                <c:pt idx="0">
                  <c:v>0</c:v>
                </c:pt>
                <c:pt idx="1">
                  <c:v>0</c:v>
                </c:pt>
                <c:pt idx="2">
                  <c:v>0</c:v>
                </c:pt>
                <c:pt idx="3">
                  <c:v>0</c:v>
                </c:pt>
                <c:pt idx="4">
                  <c:v>0</c:v>
                </c:pt>
                <c:pt idx="5">
                  <c:v>0</c:v>
                </c:pt>
              </c:numCache>
            </c:numRef>
          </c:val>
          <c:shape val="cylinder"/>
          <c:extLst>
            <c:ext xmlns:c16="http://schemas.microsoft.com/office/drawing/2014/chart" uri="{C3380CC4-5D6E-409C-BE32-E72D297353CC}">
              <c16:uniqueId val="{00000006-34C7-4A39-B13D-917EF85932D0}"/>
            </c:ext>
          </c:extLst>
        </c:ser>
        <c:dLbls>
          <c:showLegendKey val="0"/>
          <c:showVal val="0"/>
          <c:showCatName val="0"/>
          <c:showSerName val="0"/>
          <c:showPercent val="0"/>
          <c:showBubbleSize val="0"/>
        </c:dLbls>
        <c:gapWidth val="150"/>
        <c:shape val="box"/>
        <c:axId val="609690696"/>
        <c:axId val="609688736"/>
        <c:axId val="0"/>
      </c:bar3DChart>
      <c:catAx>
        <c:axId val="60969069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8736"/>
        <c:crosses val="autoZero"/>
        <c:auto val="1"/>
        <c:lblAlgn val="ctr"/>
        <c:lblOffset val="100"/>
        <c:tickLblSkip val="1"/>
        <c:tickMarkSkip val="1"/>
        <c:noMultiLvlLbl val="0"/>
      </c:catAx>
      <c:valAx>
        <c:axId val="609688736"/>
        <c:scaling>
          <c:orientation val="minMax"/>
        </c:scaling>
        <c:delete val="0"/>
        <c:axPos val="b"/>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fr-CA"/>
                  <a:t>k$</a:t>
                </a:r>
              </a:p>
            </c:rich>
          </c:tx>
          <c:layout>
            <c:manualLayout>
              <c:xMode val="edge"/>
              <c:yMode val="edge"/>
              <c:x val="0.91734417344173436"/>
              <c:y val="0.7473958333333332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90696"/>
        <c:crosses val="autoZero"/>
        <c:crossBetween val="between"/>
      </c:valAx>
      <c:spPr>
        <a:no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5 </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Part des cachets d'artiste, des honoraires et des subventions octroyées dans les dépenses en culture de la municipalité en services rendus selon le domaine, 2020</a:t>
            </a:r>
          </a:p>
          <a:p>
            <a:pPr algn="l">
              <a:defRPr sz="800" b="0" i="0" u="none" strike="noStrike" baseline="0">
                <a:solidFill>
                  <a:srgbClr val="000000"/>
                </a:solidFill>
                <a:latin typeface="Arial"/>
                <a:ea typeface="Arial"/>
                <a:cs typeface="Arial"/>
              </a:defRPr>
            </a:pPr>
            <a:endParaRPr lang="fr-CA" sz="800" b="1" i="0" u="none" strike="noStrike" baseline="0">
              <a:solidFill>
                <a:srgbClr val="000000"/>
              </a:solidFill>
              <a:latin typeface="Arial"/>
              <a:cs typeface="Arial"/>
            </a:endParaRPr>
          </a:p>
        </c:rich>
      </c:tx>
      <c:layout>
        <c:manualLayout>
          <c:xMode val="edge"/>
          <c:yMode val="edge"/>
          <c:x val="0.16395663956639564"/>
          <c:y val="1.953125E-2"/>
        </c:manualLayout>
      </c:layout>
      <c:overlay val="0"/>
      <c:spPr>
        <a:noFill/>
        <a:ln w="25400">
          <a:noFill/>
        </a:ln>
      </c:spPr>
    </c:title>
    <c:autoTitleDeleted val="0"/>
    <c:view3D>
      <c:rotX val="15"/>
      <c:hPercent val="252"/>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20663956639566394"/>
          <c:y val="9.5052083333333329E-2"/>
          <c:w val="0.76287262872628714"/>
          <c:h val="0.66927083333333326"/>
        </c:manualLayout>
      </c:layout>
      <c:bar3DChart>
        <c:barDir val="bar"/>
        <c:grouping val="clustered"/>
        <c:varyColors val="0"/>
        <c:ser>
          <c:idx val="2"/>
          <c:order val="0"/>
          <c:tx>
            <c:strRef>
              <c:f>'#18 - Tab.4'!$D$69</c:f>
              <c:strCache>
                <c:ptCount val="1"/>
                <c:pt idx="0">
                  <c:v>2024</c:v>
                </c:pt>
              </c:strCache>
            </c:strRef>
          </c:tx>
          <c:spPr>
            <a:solidFill>
              <a:srgbClr val="0066CC"/>
            </a:solidFill>
            <a:ln w="12700">
              <a:solidFill>
                <a:srgbClr val="000000"/>
              </a:solidFill>
              <a:prstDash val="solid"/>
            </a:ln>
          </c:spPr>
          <c:invertIfNegative val="0"/>
          <c:dPt>
            <c:idx val="1"/>
            <c:invertIfNegative val="0"/>
            <c:bubble3D val="0"/>
            <c:extLst>
              <c:ext xmlns:c16="http://schemas.microsoft.com/office/drawing/2014/chart" uri="{C3380CC4-5D6E-409C-BE32-E72D297353CC}">
                <c16:uniqueId val="{00000000-47CF-4435-B9F5-3D36DA13C9BB}"/>
              </c:ext>
            </c:extLst>
          </c:dPt>
          <c:dPt>
            <c:idx val="2"/>
            <c:invertIfNegative val="0"/>
            <c:bubble3D val="0"/>
            <c:extLst>
              <c:ext xmlns:c16="http://schemas.microsoft.com/office/drawing/2014/chart" uri="{C3380CC4-5D6E-409C-BE32-E72D297353CC}">
                <c16:uniqueId val="{00000001-47CF-4435-B9F5-3D36DA13C9BB}"/>
              </c:ext>
            </c:extLst>
          </c:dPt>
          <c:dPt>
            <c:idx val="3"/>
            <c:invertIfNegative val="0"/>
            <c:bubble3D val="0"/>
            <c:extLst>
              <c:ext xmlns:c16="http://schemas.microsoft.com/office/drawing/2014/chart" uri="{C3380CC4-5D6E-409C-BE32-E72D297353CC}">
                <c16:uniqueId val="{00000002-47CF-4435-B9F5-3D36DA13C9BB}"/>
              </c:ext>
            </c:extLst>
          </c:dPt>
          <c:dPt>
            <c:idx val="4"/>
            <c:invertIfNegative val="0"/>
            <c:bubble3D val="0"/>
            <c:extLst>
              <c:ext xmlns:c16="http://schemas.microsoft.com/office/drawing/2014/chart" uri="{C3380CC4-5D6E-409C-BE32-E72D297353CC}">
                <c16:uniqueId val="{00000003-47CF-4435-B9F5-3D36DA13C9BB}"/>
              </c:ext>
            </c:extLst>
          </c:dPt>
          <c:dPt>
            <c:idx val="5"/>
            <c:invertIfNegative val="0"/>
            <c:bubble3D val="0"/>
            <c:extLst>
              <c:ext xmlns:c16="http://schemas.microsoft.com/office/drawing/2014/chart" uri="{C3380CC4-5D6E-409C-BE32-E72D297353CC}">
                <c16:uniqueId val="{00000004-47CF-4435-B9F5-3D36DA13C9BB}"/>
              </c:ext>
            </c:extLst>
          </c:dPt>
          <c:dPt>
            <c:idx val="7"/>
            <c:invertIfNegative val="0"/>
            <c:bubble3D val="0"/>
            <c:extLst>
              <c:ext xmlns:c16="http://schemas.microsoft.com/office/drawing/2014/chart" uri="{C3380CC4-5D6E-409C-BE32-E72D297353CC}">
                <c16:uniqueId val="{00000005-47CF-4435-B9F5-3D36DA13C9BB}"/>
              </c:ext>
            </c:extLst>
          </c:dPt>
          <c:dPt>
            <c:idx val="8"/>
            <c:invertIfNegative val="0"/>
            <c:bubble3D val="0"/>
            <c:extLst>
              <c:ext xmlns:c16="http://schemas.microsoft.com/office/drawing/2014/chart" uri="{C3380CC4-5D6E-409C-BE32-E72D297353CC}">
                <c16:uniqueId val="{00000006-47CF-4435-B9F5-3D36DA13C9BB}"/>
              </c:ext>
            </c:extLst>
          </c:dPt>
          <c:dLbls>
            <c:dLbl>
              <c:idx val="0"/>
              <c:layout>
                <c:manualLayout>
                  <c:x val="1.8766137464524241E-2"/>
                  <c:y val="1.2480861767278917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CF-4435-B9F5-3D36DA13C9BB}"/>
                </c:ext>
              </c:extLst>
            </c:dLbl>
            <c:dLbl>
              <c:idx val="1"/>
              <c:layout>
                <c:manualLayout>
                  <c:x val="1.6056110364253251E-2"/>
                  <c:y val="-3.0923624781277192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CF-4435-B9F5-3D36DA13C9BB}"/>
                </c:ext>
              </c:extLst>
            </c:dLbl>
            <c:dLbl>
              <c:idx val="2"/>
              <c:layout>
                <c:manualLayout>
                  <c:x val="1.7411123914388732E-2"/>
                  <c:y val="-4.8286444663165895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CF-4435-B9F5-3D36DA13C9BB}"/>
                </c:ext>
              </c:extLst>
            </c:dLbl>
            <c:dLbl>
              <c:idx val="3"/>
              <c:layout>
                <c:manualLayout>
                  <c:x val="1.6056110364253251E-2"/>
                  <c:y val="-5.4509787838996626E-5"/>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CF-4435-B9F5-3D36DA13C9BB}"/>
                </c:ext>
              </c:extLst>
            </c:dLbl>
            <c:dLbl>
              <c:idx val="4"/>
              <c:layout>
                <c:manualLayout>
                  <c:x val="1.7411123914388732E-2"/>
                  <c:y val="-8.3010375656168423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CF-4435-B9F5-3D36DA13C9BB}"/>
                </c:ext>
              </c:extLst>
            </c:dLbl>
            <c:dLbl>
              <c:idx val="5"/>
              <c:layout>
                <c:manualLayout>
                  <c:x val="2.0798657789727476E-2"/>
                  <c:y val="-6.13106955380576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CF-4435-B9F5-3D36DA13C9BB}"/>
                </c:ext>
              </c:extLst>
            </c:dLbl>
            <c:dLbl>
              <c:idx val="6"/>
              <c:layout>
                <c:manualLayout>
                  <c:x val="2.0798657789727476E-2"/>
                  <c:y val="-1.3569348753281196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CF-4435-B9F5-3D36DA13C9BB}"/>
                </c:ext>
              </c:extLst>
            </c:dLbl>
            <c:dLbl>
              <c:idx val="7"/>
              <c:layout>
                <c:manualLayout>
                  <c:x val="2.0121151014659722E-2"/>
                  <c:y val="-6.9994668635170731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CF-4435-B9F5-3D36DA13C9BB}"/>
                </c:ext>
              </c:extLst>
            </c:dLbl>
            <c:dLbl>
              <c:idx val="8"/>
              <c:layout>
                <c:manualLayout>
                  <c:x val="1.8766137464524241E-2"/>
                  <c:y val="-7.4334946412948355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CF-4435-B9F5-3D36DA13C9B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'#18 - Tab.4'!$E$70:$E$78</c:f>
              <c:strCache>
                <c:ptCount val="9"/>
                <c:pt idx="0">
                  <c:v>Bibliothèques</c:v>
                </c:pt>
                <c:pt idx="1">
                  <c:v>Conservation d'archives historiques</c:v>
                </c:pt>
                <c:pt idx="2">
                  <c:v>Patrimoine, art public et design</c:v>
                </c:pt>
                <c:pt idx="3">
                  <c:v>Loisir culturel et scientifique</c:v>
                </c:pt>
                <c:pt idx="4">
                  <c:v>Arts et lettres2</c:v>
                </c:pt>
                <c:pt idx="5">
                  <c:v>Festivals et événements à composante culturelle</c:v>
                </c:pt>
                <c:pt idx="6">
                  <c:v>Non réparties1 par domaine</c:v>
                </c:pt>
                <c:pt idx="7">
                  <c:v>Festivals et événements culturels</c:v>
                </c:pt>
                <c:pt idx="8">
                  <c:v>Total</c:v>
                </c:pt>
              </c:strCache>
            </c:strRef>
          </c:cat>
          <c:val>
            <c:numRef>
              <c:f>'#18 - Tab.4'!$D$70:$D$78</c:f>
              <c:numCache>
                <c:formatCode>#\ ##0.0</c:formatCode>
                <c:ptCount val="9"/>
                <c:pt idx="0">
                  <c:v>0</c:v>
                </c:pt>
                <c:pt idx="1">
                  <c:v>0</c:v>
                </c:pt>
                <c:pt idx="2">
                  <c:v>0</c:v>
                </c:pt>
                <c:pt idx="3">
                  <c:v>0</c:v>
                </c:pt>
                <c:pt idx="4">
                  <c:v>0</c:v>
                </c:pt>
                <c:pt idx="5">
                  <c:v>0</c:v>
                </c:pt>
                <c:pt idx="6">
                  <c:v>0</c:v>
                </c:pt>
                <c:pt idx="7">
                  <c:v>0</c:v>
                </c:pt>
                <c:pt idx="8">
                  <c:v>0</c:v>
                </c:pt>
              </c:numCache>
            </c:numRef>
          </c:val>
          <c:shape val="cylinder"/>
          <c:extLst>
            <c:ext xmlns:c16="http://schemas.microsoft.com/office/drawing/2014/chart" uri="{C3380CC4-5D6E-409C-BE32-E72D297353CC}">
              <c16:uniqueId val="{00000009-47CF-4435-B9F5-3D36DA13C9BB}"/>
            </c:ext>
          </c:extLst>
        </c:ser>
        <c:dLbls>
          <c:showLegendKey val="0"/>
          <c:showVal val="0"/>
          <c:showCatName val="0"/>
          <c:showSerName val="0"/>
          <c:showPercent val="0"/>
          <c:showBubbleSize val="0"/>
        </c:dLbls>
        <c:gapWidth val="150"/>
        <c:shape val="box"/>
        <c:axId val="609689520"/>
        <c:axId val="609685992"/>
        <c:axId val="0"/>
      </c:bar3DChart>
      <c:catAx>
        <c:axId val="609689520"/>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5992"/>
        <c:crosses val="autoZero"/>
        <c:auto val="1"/>
        <c:lblAlgn val="ctr"/>
        <c:lblOffset val="100"/>
        <c:tickLblSkip val="1"/>
        <c:tickMarkSkip val="1"/>
        <c:noMultiLvlLbl val="0"/>
      </c:catAx>
      <c:valAx>
        <c:axId val="609685992"/>
        <c:scaling>
          <c:orientation val="minMax"/>
        </c:scaling>
        <c:delete val="0"/>
        <c:axPos val="b"/>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fr-CA"/>
                  <a:t>%</a:t>
                </a:r>
              </a:p>
            </c:rich>
          </c:tx>
          <c:layout>
            <c:manualLayout>
              <c:xMode val="edge"/>
              <c:yMode val="edge"/>
              <c:x val="0.94579945799457998"/>
              <c:y val="0.76953125"/>
            </c:manualLayout>
          </c:layout>
          <c:overlay val="0"/>
          <c:spPr>
            <a:noFill/>
            <a:ln w="25400">
              <a:noFill/>
            </a:ln>
          </c:spPr>
        </c:title>
        <c:numFmt formatCode="#\ ##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9520"/>
        <c:crosses val="autoZero"/>
        <c:crossBetween val="between"/>
      </c:valAx>
      <c:spPr>
        <a:no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6</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par habitant, 2020</a:t>
            </a:r>
          </a:p>
          <a:p>
            <a:pPr algn="l">
              <a:defRPr sz="800" b="0" i="0" u="none" strike="noStrike" baseline="0">
                <a:solidFill>
                  <a:srgbClr val="000000"/>
                </a:solidFill>
                <a:latin typeface="Arial"/>
                <a:ea typeface="Arial"/>
                <a:cs typeface="Arial"/>
              </a:defRPr>
            </a:pPr>
            <a:endParaRPr lang="fr-CA" sz="800" b="1" i="0" u="none" strike="noStrike" baseline="0">
              <a:solidFill>
                <a:srgbClr val="000000"/>
              </a:solidFill>
              <a:latin typeface="Arial"/>
              <a:cs typeface="Arial"/>
            </a:endParaRPr>
          </a:p>
        </c:rich>
      </c:tx>
      <c:layout>
        <c:manualLayout>
          <c:xMode val="edge"/>
          <c:yMode val="edge"/>
          <c:x val="0.38753387533875339"/>
          <c:y val="1.953125E-2"/>
        </c:manualLayout>
      </c:layout>
      <c:overlay val="0"/>
      <c:spPr>
        <a:noFill/>
        <a:ln w="25400">
          <a:noFill/>
        </a:ln>
      </c:spPr>
    </c:title>
    <c:autoTitleDeleted val="0"/>
    <c:view3D>
      <c:rotX val="15"/>
      <c:hPercent val="43"/>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24864498644986449"/>
          <c:y val="0.15104166666666666"/>
          <c:w val="0.53794037940379402"/>
          <c:h val="0.47005208333333331"/>
        </c:manualLayout>
      </c:layout>
      <c:bar3DChart>
        <c:barDir val="col"/>
        <c:grouping val="stacked"/>
        <c:varyColors val="0"/>
        <c:ser>
          <c:idx val="2"/>
          <c:order val="0"/>
          <c:tx>
            <c:strRef>
              <c:f>'#22 - Tab.6'!$A$24</c:f>
              <c:strCache>
                <c:ptCount val="1"/>
                <c:pt idx="0">
                  <c:v>Frais généraux</c:v>
                </c:pt>
              </c:strCache>
            </c:strRef>
          </c:tx>
          <c:spPr>
            <a:solidFill>
              <a:srgbClr val="9933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'#22 - Tab.6'!$C$24</c:f>
              <c:numCache>
                <c:formatCode>General</c:formatCode>
                <c:ptCount val="1"/>
                <c:pt idx="0">
                  <c:v>2024</c:v>
                </c:pt>
              </c:numCache>
            </c:numRef>
          </c:cat>
          <c:val>
            <c:numRef>
              <c:f>'#22 - Tab.6'!$B$24</c:f>
              <c:numCache>
                <c:formatCode>0.00</c:formatCode>
                <c:ptCount val="1"/>
                <c:pt idx="0">
                  <c:v>0</c:v>
                </c:pt>
              </c:numCache>
            </c:numRef>
          </c:val>
          <c:extLst>
            <c:ext xmlns:c16="http://schemas.microsoft.com/office/drawing/2014/chart" uri="{C3380CC4-5D6E-409C-BE32-E72D297353CC}">
              <c16:uniqueId val="{00000000-7B54-4CE1-B7F5-BF327EC47596}"/>
            </c:ext>
          </c:extLst>
        </c:ser>
        <c:ser>
          <c:idx val="0"/>
          <c:order val="1"/>
          <c:tx>
            <c:strRef>
              <c:f>'#22 - Tab.6'!$A$26</c:f>
              <c:strCache>
                <c:ptCount val="1"/>
                <c:pt idx="0">
                  <c:v>Services rendus</c:v>
                </c:pt>
              </c:strCache>
            </c:strRef>
          </c:tx>
          <c:spPr>
            <a:solidFill>
              <a:srgbClr val="0066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'#22 - Tab.6'!$C$24</c:f>
              <c:numCache>
                <c:formatCode>General</c:formatCode>
                <c:ptCount val="1"/>
                <c:pt idx="0">
                  <c:v>2024</c:v>
                </c:pt>
              </c:numCache>
            </c:numRef>
          </c:cat>
          <c:val>
            <c:numRef>
              <c:f>'#22 - Tab.6'!$B$26</c:f>
              <c:numCache>
                <c:formatCode>0.00</c:formatCode>
                <c:ptCount val="1"/>
                <c:pt idx="0">
                  <c:v>0</c:v>
                </c:pt>
              </c:numCache>
            </c:numRef>
          </c:val>
          <c:extLst>
            <c:ext xmlns:c16="http://schemas.microsoft.com/office/drawing/2014/chart" uri="{C3380CC4-5D6E-409C-BE32-E72D297353CC}">
              <c16:uniqueId val="{00000001-7B54-4CE1-B7F5-BF327EC47596}"/>
            </c:ext>
          </c:extLst>
        </c:ser>
        <c:ser>
          <c:idx val="1"/>
          <c:order val="2"/>
          <c:tx>
            <c:strRef>
              <c:f>'#22 - Tab.6'!$A$25</c:f>
              <c:strCache>
                <c:ptCount val="1"/>
                <c:pt idx="0">
                  <c:v>Frais de financement et d'amortissement</c:v>
                </c:pt>
              </c:strCache>
            </c:strRef>
          </c:tx>
          <c:spPr>
            <a:solidFill>
              <a:srgbClr val="A4A00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'#22 - Tab.6'!$B$25</c:f>
              <c:numCache>
                <c:formatCode>0.00</c:formatCode>
                <c:ptCount val="1"/>
                <c:pt idx="0">
                  <c:v>0</c:v>
                </c:pt>
              </c:numCache>
            </c:numRef>
          </c:val>
          <c:extLst>
            <c:ext xmlns:c16="http://schemas.microsoft.com/office/drawing/2014/chart" uri="{C3380CC4-5D6E-409C-BE32-E72D297353CC}">
              <c16:uniqueId val="{00000002-7B54-4CE1-B7F5-BF327EC47596}"/>
            </c:ext>
          </c:extLst>
        </c:ser>
        <c:dLbls>
          <c:showLegendKey val="0"/>
          <c:showVal val="0"/>
          <c:showCatName val="0"/>
          <c:showSerName val="0"/>
          <c:showPercent val="0"/>
          <c:showBubbleSize val="0"/>
        </c:dLbls>
        <c:gapWidth val="150"/>
        <c:shape val="cylinder"/>
        <c:axId val="609686384"/>
        <c:axId val="609687952"/>
        <c:axId val="0"/>
      </c:bar3DChart>
      <c:catAx>
        <c:axId val="609686384"/>
        <c:scaling>
          <c:orientation val="minMax"/>
        </c:scaling>
        <c:delete val="1"/>
        <c:axPos val="b"/>
        <c:numFmt formatCode="General" sourceLinked="1"/>
        <c:majorTickMark val="out"/>
        <c:minorTickMark val="none"/>
        <c:tickLblPos val="nextTo"/>
        <c:crossAx val="609687952"/>
        <c:crosses val="autoZero"/>
        <c:auto val="1"/>
        <c:lblAlgn val="ctr"/>
        <c:lblOffset val="100"/>
        <c:noMultiLvlLbl val="0"/>
      </c:catAx>
      <c:valAx>
        <c:axId val="609687952"/>
        <c:scaling>
          <c:orientation val="minMax"/>
        </c:scaling>
        <c:delete val="0"/>
        <c:axPos val="l"/>
        <c:majorGridlines>
          <c:spPr>
            <a:ln w="3175">
              <a:solidFill>
                <a:srgbClr val="000000"/>
              </a:solidFill>
              <a:prstDash val="solid"/>
            </a:ln>
          </c:spPr>
        </c:majorGridlines>
        <c:numFmt formatCode="#,##0.00\ \$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609686384"/>
        <c:crosses val="autoZero"/>
        <c:crossBetween val="between"/>
      </c:valAx>
      <c:spPr>
        <a:noFill/>
        <a:ln w="25400">
          <a:noFill/>
        </a:ln>
      </c:spPr>
    </c:plotArea>
    <c:legend>
      <c:legendPos val="r"/>
      <c:layout>
        <c:manualLayout>
          <c:xMode val="edge"/>
          <c:yMode val="edge"/>
          <c:x val="0.63888888888888884"/>
          <c:y val="0.66536458333333337"/>
          <c:w val="0.25203252032520318"/>
          <c:h val="8.59375E-2"/>
        </c:manualLayout>
      </c:layout>
      <c:overlay val="0"/>
      <c:spPr>
        <a:solidFill>
          <a:srgbClr val="FFFFFF"/>
        </a:solidFill>
        <a:ln w="12700">
          <a:solidFill>
            <a:srgbClr val="1D6683"/>
          </a:solidFill>
          <a:prstDash val="solid"/>
        </a:ln>
      </c:spPr>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lgn="l">
              <a:defRPr sz="800" b="0" i="0" u="none" strike="noStrike" baseline="0">
                <a:solidFill>
                  <a:srgbClr val="000000"/>
                </a:solidFill>
                <a:latin typeface="Arial"/>
                <a:ea typeface="Arial"/>
                <a:cs typeface="Arial"/>
              </a:defRPr>
            </a:pPr>
            <a:r>
              <a:rPr lang="fr-CA" sz="800" b="0" i="0" u="none" strike="noStrike" baseline="0">
                <a:solidFill>
                  <a:srgbClr val="000000"/>
                </a:solidFill>
                <a:latin typeface="Arial"/>
                <a:cs typeface="Arial"/>
              </a:rPr>
              <a:t>Figure 7 </a:t>
            </a:r>
            <a:endParaRPr lang="fr-CA" sz="800" b="1"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r>
              <a:rPr lang="fr-CA" sz="800" b="1" i="0" u="none" strike="noStrike" baseline="0">
                <a:solidFill>
                  <a:srgbClr val="000000"/>
                </a:solidFill>
                <a:latin typeface="Arial"/>
                <a:cs typeface="Arial"/>
              </a:rPr>
              <a:t>Dépenses en culture de la municipalité en services rendus par habitant selon le domaine culturel, 2020</a:t>
            </a:r>
          </a:p>
          <a:p>
            <a:pPr algn="l">
              <a:defRPr sz="800" b="0" i="0" u="none" strike="noStrike" baseline="0">
                <a:solidFill>
                  <a:srgbClr val="000000"/>
                </a:solidFill>
                <a:latin typeface="Arial"/>
                <a:ea typeface="Arial"/>
                <a:cs typeface="Arial"/>
              </a:defRPr>
            </a:pPr>
            <a:endParaRPr lang="fr-CA" sz="800" b="0" i="0" u="none" strike="noStrike" baseline="0">
              <a:solidFill>
                <a:srgbClr val="000000"/>
              </a:solidFill>
              <a:latin typeface="Arial"/>
              <a:cs typeface="Arial"/>
            </a:endParaRPr>
          </a:p>
          <a:p>
            <a:pPr algn="l">
              <a:defRPr sz="800" b="0" i="0" u="none" strike="noStrike" baseline="0">
                <a:solidFill>
                  <a:srgbClr val="000000"/>
                </a:solidFill>
                <a:latin typeface="Arial"/>
                <a:ea typeface="Arial"/>
                <a:cs typeface="Arial"/>
              </a:defRPr>
            </a:pPr>
            <a:endParaRPr lang="fr-CA" sz="800" b="0" i="0" u="none" strike="noStrike" baseline="0">
              <a:solidFill>
                <a:srgbClr val="000000"/>
              </a:solidFill>
              <a:latin typeface="Arial"/>
              <a:cs typeface="Arial"/>
            </a:endParaRPr>
          </a:p>
        </c:rich>
      </c:tx>
      <c:layout>
        <c:manualLayout>
          <c:xMode val="edge"/>
          <c:yMode val="edge"/>
          <c:x val="0.28997289972899731"/>
          <c:y val="1.953125E-2"/>
        </c:manualLayout>
      </c:layout>
      <c:overlay val="0"/>
      <c:spPr>
        <a:noFill/>
        <a:ln w="25400">
          <a:noFill/>
        </a:ln>
      </c:spPr>
    </c:title>
    <c:autoTitleDeleted val="0"/>
    <c:view3D>
      <c:rotX val="15"/>
      <c:hPercent val="289"/>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21544715447154469"/>
          <c:y val="9.2447916666666671E-2"/>
          <c:w val="0.77235772357723576"/>
          <c:h val="0.625"/>
        </c:manualLayout>
      </c:layout>
      <c:bar3DChart>
        <c:barDir val="bar"/>
        <c:grouping val="clustered"/>
        <c:varyColors val="0"/>
        <c:ser>
          <c:idx val="2"/>
          <c:order val="0"/>
          <c:tx>
            <c:strRef>
              <c:f>'#24 - Tab.7'!$B$31</c:f>
              <c:strCache>
                <c:ptCount val="1"/>
                <c:pt idx="0">
                  <c:v>2024</c:v>
                </c:pt>
              </c:strCache>
            </c:strRef>
          </c:tx>
          <c:spPr>
            <a:solidFill>
              <a:srgbClr val="0066CC"/>
            </a:solidFill>
            <a:ln w="12700">
              <a:solidFill>
                <a:srgbClr val="000000"/>
              </a:solidFill>
              <a:prstDash val="solid"/>
            </a:ln>
          </c:spPr>
          <c:invertIfNegative val="0"/>
          <c:dLbls>
            <c:dLbl>
              <c:idx val="0"/>
              <c:layout>
                <c:manualLayout>
                  <c:x val="1.3351862521249869E-2"/>
                  <c:y val="-6.618581856955407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14-4AB2-91A1-22CE7FE4D5B2}"/>
                </c:ext>
              </c:extLst>
            </c:dLbl>
            <c:dLbl>
              <c:idx val="1"/>
              <c:layout>
                <c:manualLayout>
                  <c:x val="1.6061889621520858E-2"/>
                  <c:y val="1.6482802930882778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14-4AB2-91A1-22CE7FE4D5B2}"/>
                </c:ext>
              </c:extLst>
            </c:dLbl>
            <c:dLbl>
              <c:idx val="2"/>
              <c:layout>
                <c:manualLayout>
                  <c:x val="1.6739396396588613E-2"/>
                  <c:y val="-5.0169510061248701E-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14-4AB2-91A1-22CE7FE4D5B2}"/>
                </c:ext>
              </c:extLst>
            </c:dLbl>
            <c:dLbl>
              <c:idx val="3"/>
              <c:layout>
                <c:manualLayout>
                  <c:x val="1.6739396396588613E-2"/>
                  <c:y val="-1.3495871609798815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14-4AB2-91A1-22CE7FE4D5B2}"/>
                </c:ext>
              </c:extLst>
            </c:dLbl>
            <c:dLbl>
              <c:idx val="4"/>
              <c:layout>
                <c:manualLayout>
                  <c:x val="1.6739396396588613E-2"/>
                  <c:y val="-8.9522501093614038E-4"/>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14-4AB2-91A1-22CE7FE4D5B2}"/>
                </c:ext>
              </c:extLst>
            </c:dLbl>
            <c:dLbl>
              <c:idx val="5"/>
              <c:layout>
                <c:manualLayout>
                  <c:x val="1.6739396396588613E-2"/>
                  <c:y val="-4.3472837379702201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14-4AB2-91A1-22CE7FE4D5B2}"/>
                </c:ext>
              </c:extLst>
            </c:dLbl>
            <c:dLbl>
              <c:idx val="6"/>
              <c:layout>
                <c:manualLayout>
                  <c:x val="1.8094409946724122E-2"/>
                  <c:y val="-9.1014257983376701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14-4AB2-91A1-22CE7FE4D5B2}"/>
                </c:ext>
              </c:extLst>
            </c:dLbl>
            <c:dLbl>
              <c:idx val="7"/>
              <c:layout>
                <c:manualLayout>
                  <c:x val="1.8094409946724122E-2"/>
                  <c:y val="-6.0428969816272715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14-4AB2-91A1-22CE7FE4D5B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'#24 - Tab.7'!$C$32:$C$39</c:f>
              <c:strCache>
                <c:ptCount val="8"/>
                <c:pt idx="0">
                  <c:v>Conservation d'archives historiques</c:v>
                </c:pt>
                <c:pt idx="1">
                  <c:v>Festivals et événements à composante culturelle</c:v>
                </c:pt>
                <c:pt idx="2">
                  <c:v>Loisir culturel et scientifique</c:v>
                </c:pt>
                <c:pt idx="3">
                  <c:v>Festivals et événements culturels</c:v>
                </c:pt>
                <c:pt idx="4">
                  <c:v>Non réparties par domaine2</c:v>
                </c:pt>
                <c:pt idx="5">
                  <c:v>Arts et lettres1</c:v>
                </c:pt>
                <c:pt idx="6">
                  <c:v>Patrimoine, art public et design</c:v>
                </c:pt>
                <c:pt idx="7">
                  <c:v>Bibliothèques</c:v>
                </c:pt>
              </c:strCache>
            </c:strRef>
          </c:cat>
          <c:val>
            <c:numRef>
              <c:f>'#24 - Tab.7'!$B$32:$B$39</c:f>
              <c:numCache>
                <c:formatCode>#,##0.00</c:formatCode>
                <c:ptCount val="8"/>
                <c:pt idx="0">
                  <c:v>0</c:v>
                </c:pt>
                <c:pt idx="1">
                  <c:v>0</c:v>
                </c:pt>
                <c:pt idx="2">
                  <c:v>0</c:v>
                </c:pt>
                <c:pt idx="3">
                  <c:v>0</c:v>
                </c:pt>
                <c:pt idx="4">
                  <c:v>0</c:v>
                </c:pt>
                <c:pt idx="5">
                  <c:v>0</c:v>
                </c:pt>
                <c:pt idx="6">
                  <c:v>0</c:v>
                </c:pt>
                <c:pt idx="7">
                  <c:v>0</c:v>
                </c:pt>
              </c:numCache>
            </c:numRef>
          </c:val>
          <c:shape val="cylinder"/>
          <c:extLst>
            <c:ext xmlns:c16="http://schemas.microsoft.com/office/drawing/2014/chart" uri="{C3380CC4-5D6E-409C-BE32-E72D297353CC}">
              <c16:uniqueId val="{00000008-3814-4AB2-91A1-22CE7FE4D5B2}"/>
            </c:ext>
          </c:extLst>
        </c:ser>
        <c:dLbls>
          <c:showLegendKey val="0"/>
          <c:showVal val="0"/>
          <c:showCatName val="0"/>
          <c:showSerName val="0"/>
          <c:showPercent val="0"/>
          <c:showBubbleSize val="0"/>
        </c:dLbls>
        <c:gapWidth val="150"/>
        <c:shape val="box"/>
        <c:axId val="609683640"/>
        <c:axId val="609689128"/>
        <c:axId val="0"/>
      </c:bar3DChart>
      <c:catAx>
        <c:axId val="609683640"/>
        <c:scaling>
          <c:orientation val="minMax"/>
        </c:scaling>
        <c:delete val="0"/>
        <c:axPos val="l"/>
        <c:title>
          <c:tx>
            <c:rich>
              <a:bodyPr rot="0" vert="horz"/>
              <a:lstStyle/>
              <a:p>
                <a:pPr algn="ctr">
                  <a:defRPr sz="800" b="0" i="0" u="none" strike="noStrike" baseline="0">
                    <a:solidFill>
                      <a:srgbClr val="000000"/>
                    </a:solidFill>
                    <a:latin typeface="Arial"/>
                    <a:ea typeface="Arial"/>
                    <a:cs typeface="Arial"/>
                  </a:defRPr>
                </a:pPr>
                <a:r>
                  <a:rPr lang="fr-CA"/>
                  <a:t>$</a:t>
                </a:r>
              </a:p>
            </c:rich>
          </c:tx>
          <c:layout>
            <c:manualLayout>
              <c:xMode val="edge"/>
              <c:yMode val="edge"/>
              <c:x val="0.97831978319783197"/>
              <c:y val="0.69661458333333337"/>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9128"/>
        <c:crosses val="autoZero"/>
        <c:auto val="1"/>
        <c:lblAlgn val="ctr"/>
        <c:lblOffset val="100"/>
        <c:tickLblSkip val="1"/>
        <c:tickMarkSkip val="1"/>
        <c:noMultiLvlLbl val="0"/>
      </c:catAx>
      <c:valAx>
        <c:axId val="609689128"/>
        <c:scaling>
          <c:orientation val="minMax"/>
        </c:scaling>
        <c:delete val="0"/>
        <c:axPos val="b"/>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609683640"/>
        <c:crosses val="autoZero"/>
        <c:crossBetween val="between"/>
      </c:valAx>
      <c:spPr>
        <a:no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fr-FR"/>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Graph3"/>
  <sheetViews>
    <sheetView workbookViewId="0"/>
  </sheetViews>
  <sheetProtection algorithmName="SHA-512" hashValue="wrb9gleDEkWR+r4/h/fY5uI49BZ8UZyXgxxKmjOUP2vKf/Ro83IxZQjxpqybfnplsjUUZ50uXrt3a+Iov/Emrg==" saltValue="Nl2u51wUneWA28yxLO3NSA==" spinCount="100000" content="1" objects="1"/>
  <pageMargins left="0.78740157499999996" right="0.78740157499999996" top="0.984251969" bottom="0.984251969" header="0.4921259845" footer="0.4921259845"/>
  <pageSetup paperSize="5" orientation="landscape" verticalDpi="200" r:id="rId1"/>
  <headerFooter alignWithMargins="0">
    <oddFooter>&amp;LCONFIDENTIEL&amp;C&amp;A&amp;RCONFIDENTIEL</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Graph4"/>
  <sheetViews>
    <sheetView workbookViewId="0"/>
  </sheetViews>
  <sheetProtection algorithmName="SHA-512" hashValue="bMkCSCN8DQ+QKPUBxsTy9NBFLnMeZlDa3A+iH7QwF2w2Xky8RH9qg1OkGFWafpoBIzQstF5WbRbcMqaXmGdgIg==" saltValue="fFxS4YwEXTcICqhyIbzh9w==" spinCount="100000" content="1" objects="1"/>
  <pageMargins left="0.78740157499999996" right="0.78740157499999996" top="0.984251969" bottom="0.984251969" header="0.4921259845" footer="0.4921259845"/>
  <pageSetup paperSize="5" orientation="landscape" r:id="rId1"/>
  <headerFooter alignWithMargins="0">
    <oddFooter>&amp;LCONFIDENTIEL&amp;C&amp;A&amp;RCONFIDENTIEL</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Graph7"/>
  <sheetViews>
    <sheetView zoomScale="90" workbookViewId="0"/>
  </sheetViews>
  <sheetProtection algorithmName="SHA-512" hashValue="z1XblxLct4Ywbl9RgOG5YLyrzy2zw8fS+xN+10B1IZpGuNlfJhJRXsOn3qIUUw0I91K58L998gg3T10zy+H/Jg==" saltValue="P8vdpCdunC35SMBz3ga96w==" spinCount="100000" content="1" objects="1"/>
  <pageMargins left="0.78740157499999996" right="0.78740157499999996" top="0.984251969" bottom="0.984251969" header="0.4921259845" footer="0.4921259845"/>
  <pageSetup paperSize="5" orientation="landscape" verticalDpi="200" r:id="rId1"/>
  <headerFooter alignWithMargins="0">
    <oddFooter>&amp;LCONFIDENTIEL&amp;C&amp;A&amp;RCONFIDENTIEL</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Graph8"/>
  <sheetViews>
    <sheetView zoomScale="90" workbookViewId="0"/>
  </sheetViews>
  <sheetProtection algorithmName="SHA-512" hashValue="O/Ah+uy5p4eYKn9dXO6xRJ0eLKIKZR0wJKg0bja+fHuiaBvrk2xq6L13pe+DVdp6ecgQQ/RBC/XpTvuUGH6OTg==" saltValue="eZ5UNi949OIEAk3vw9pyeg==" spinCount="100000" content="1" objects="1"/>
  <pageMargins left="0.78740157499999996" right="0.78740157499999996" top="0.984251969" bottom="0.984251969" header="0.4921259845" footer="0.4921259845"/>
  <pageSetup paperSize="5" orientation="landscape" verticalDpi="200" r:id="rId1"/>
  <headerFooter alignWithMargins="0">
    <oddFooter>&amp;LCONFIDENTIEL&amp;C&amp;A&amp;RCONFIDENTIEL</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codeName="Graph9"/>
  <sheetViews>
    <sheetView zoomScale="90" workbookViewId="0"/>
  </sheetViews>
  <sheetProtection algorithmName="SHA-512" hashValue="TKVmCWUjvxDIY25Yx5EXGnfpzZOIl8yZGXIxyxs8+AkhrKRY/pIMrqF3EMaeZ5uh3nslbP5MutDq392qSrNtVw==" saltValue="BdwWqIaeTa5wzI+pAfTZZQ==" spinCount="100000" content="1" objects="1"/>
  <pageMargins left="0.78740157499999996" right="0.78740157499999996" top="0.984251969" bottom="0.984251969" header="0.4921259845" footer="0.4921259845"/>
  <pageSetup paperSize="5" orientation="landscape" r:id="rId1"/>
  <headerFooter alignWithMargins="0">
    <oddFooter>&amp;LCONFIDENTIEL&amp;C&amp;A&amp;RCONFIDENTIEL</oddFoot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codeName="Graph24"/>
  <sheetViews>
    <sheetView workbookViewId="0"/>
  </sheetViews>
  <sheetProtection algorithmName="SHA-512" hashValue="OqOSDs8ZqBFlRbFLrzO65NMPF4wtrQ9QRRtJuNWtb1GHus7ehswouvJIaSUVOG5gR1B06ZU6ziJ0A0N1J0xXtg==" saltValue="f+tolqpNdIFWZGvS/JBqJA==" spinCount="100000" content="1" objects="1"/>
  <pageMargins left="0.78740157499999996" right="0.78740157499999996" top="0.984251969" bottom="0.984251969" header="0.4921259845" footer="0.4921259845"/>
  <pageSetup paperSize="5" orientation="landscape" r:id="rId1"/>
  <headerFooter alignWithMargins="0">
    <oddFooter>&amp;LCONFIDENTIEL&amp;C&amp;A&amp;RCONFIDENTIEL</oddFooter>
  </headerFooter>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Graph26"/>
  <sheetViews>
    <sheetView zoomScale="90" workbookViewId="0"/>
  </sheetViews>
  <sheetProtection algorithmName="SHA-512" hashValue="BWN96J7tDo9l/z3zGOc7Q+Zl4s1eccoXYjUm4JcKToZimZeim5NeLT2ZxW/77V34NyuoKE5FvPAv7kORi223Zg==" saltValue="Ep9S82pud8zRomX3IdPeQQ==" spinCount="100000" content="1" objects="1"/>
  <pageMargins left="0.78740157480314965" right="0.78740157480314965" top="0.98425196850393704" bottom="0.98425196850393704" header="0.51181102362204722" footer="0.51181102362204722"/>
  <pageSetup paperSize="5" orientation="landscape" verticalDpi="200" r:id="rId1"/>
  <headerFooter alignWithMargins="0">
    <oddFooter>&amp;LCONFIDENTIEL&amp;C&amp;A&amp;RCONFIDENTIEL</oddFooter>
  </headerFooter>
  <drawing r:id="rId2"/>
</chartsheet>
</file>

<file path=xl/ctrlProps/ctrlProp1.xml><?xml version="1.0" encoding="utf-8"?>
<formControlPr xmlns="http://schemas.microsoft.com/office/spreadsheetml/2009/9/main" objectType="CheckBox" fmlaLink="cocher!$A$28" lockText="1" noThreeD="1"/>
</file>

<file path=xl/ctrlProps/ctrlProp2.xml><?xml version="1.0" encoding="utf-8"?>
<formControlPr xmlns="http://schemas.microsoft.com/office/spreadsheetml/2009/9/main" objectType="CheckBox" fmlaLink="cocher!$A$32" lockText="1" noThreeD="1"/>
</file>

<file path=xl/ctrlProps/ctrlProp3.xml><?xml version="1.0" encoding="utf-8"?>
<formControlPr xmlns="http://schemas.microsoft.com/office/spreadsheetml/2009/9/main" objectType="CheckBox" fmlaLink="cocher!$A$33" lockText="1" noThreeD="1"/>
</file>

<file path=xl/ctrlProps/ctrlProp4.xml><?xml version="1.0" encoding="utf-8"?>
<formControlPr xmlns="http://schemas.microsoft.com/office/spreadsheetml/2009/9/main" objectType="CheckBox" fmlaLink="cocher!$A$34"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274320</xdr:colOff>
      <xdr:row>56</xdr:row>
      <xdr:rowOff>45720</xdr:rowOff>
    </xdr:from>
    <xdr:to>
      <xdr:col>1</xdr:col>
      <xdr:colOff>472440</xdr:colOff>
      <xdr:row>56</xdr:row>
      <xdr:rowOff>129540</xdr:rowOff>
    </xdr:to>
    <xdr:sp macro="" textlink="">
      <xdr:nvSpPr>
        <xdr:cNvPr id="11534" name="AutoShape 7">
          <a:extLst>
            <a:ext uri="{FF2B5EF4-FFF2-40B4-BE49-F238E27FC236}">
              <a16:creationId xmlns:a16="http://schemas.microsoft.com/office/drawing/2014/main" id="{00000000-0008-0000-0000-00000E2D0000}"/>
            </a:ext>
          </a:extLst>
        </xdr:cNvPr>
        <xdr:cNvSpPr>
          <a:spLocks noChangeArrowheads="1"/>
        </xdr:cNvSpPr>
      </xdr:nvSpPr>
      <xdr:spPr bwMode="auto">
        <a:xfrm>
          <a:off x="586740" y="909066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274320</xdr:colOff>
      <xdr:row>61</xdr:row>
      <xdr:rowOff>30480</xdr:rowOff>
    </xdr:from>
    <xdr:to>
      <xdr:col>1</xdr:col>
      <xdr:colOff>472440</xdr:colOff>
      <xdr:row>61</xdr:row>
      <xdr:rowOff>114300</xdr:rowOff>
    </xdr:to>
    <xdr:sp macro="" textlink="">
      <xdr:nvSpPr>
        <xdr:cNvPr id="11535" name="AutoShape 8">
          <a:extLst>
            <a:ext uri="{FF2B5EF4-FFF2-40B4-BE49-F238E27FC236}">
              <a16:creationId xmlns:a16="http://schemas.microsoft.com/office/drawing/2014/main" id="{00000000-0008-0000-0000-00000F2D0000}"/>
            </a:ext>
          </a:extLst>
        </xdr:cNvPr>
        <xdr:cNvSpPr>
          <a:spLocks noChangeArrowheads="1"/>
        </xdr:cNvSpPr>
      </xdr:nvSpPr>
      <xdr:spPr bwMode="auto">
        <a:xfrm>
          <a:off x="586740" y="1018794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274320</xdr:colOff>
      <xdr:row>64</xdr:row>
      <xdr:rowOff>30480</xdr:rowOff>
    </xdr:from>
    <xdr:to>
      <xdr:col>1</xdr:col>
      <xdr:colOff>472440</xdr:colOff>
      <xdr:row>64</xdr:row>
      <xdr:rowOff>114300</xdr:rowOff>
    </xdr:to>
    <xdr:sp macro="" textlink="">
      <xdr:nvSpPr>
        <xdr:cNvPr id="11536" name="AutoShape 13">
          <a:extLst>
            <a:ext uri="{FF2B5EF4-FFF2-40B4-BE49-F238E27FC236}">
              <a16:creationId xmlns:a16="http://schemas.microsoft.com/office/drawing/2014/main" id="{00000000-0008-0000-0000-0000102D0000}"/>
            </a:ext>
          </a:extLst>
        </xdr:cNvPr>
        <xdr:cNvSpPr>
          <a:spLocks noChangeArrowheads="1"/>
        </xdr:cNvSpPr>
      </xdr:nvSpPr>
      <xdr:spPr bwMode="auto">
        <a:xfrm>
          <a:off x="586740" y="1153668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274320</xdr:colOff>
      <xdr:row>57</xdr:row>
      <xdr:rowOff>45720</xdr:rowOff>
    </xdr:from>
    <xdr:to>
      <xdr:col>1</xdr:col>
      <xdr:colOff>472440</xdr:colOff>
      <xdr:row>57</xdr:row>
      <xdr:rowOff>129540</xdr:rowOff>
    </xdr:to>
    <xdr:sp macro="" textlink="">
      <xdr:nvSpPr>
        <xdr:cNvPr id="11537" name="AutoShape 14">
          <a:extLst>
            <a:ext uri="{FF2B5EF4-FFF2-40B4-BE49-F238E27FC236}">
              <a16:creationId xmlns:a16="http://schemas.microsoft.com/office/drawing/2014/main" id="{00000000-0008-0000-0000-0000112D0000}"/>
            </a:ext>
          </a:extLst>
        </xdr:cNvPr>
        <xdr:cNvSpPr>
          <a:spLocks noChangeArrowheads="1"/>
        </xdr:cNvSpPr>
      </xdr:nvSpPr>
      <xdr:spPr bwMode="auto">
        <a:xfrm>
          <a:off x="586740" y="941070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274320</xdr:colOff>
      <xdr:row>59</xdr:row>
      <xdr:rowOff>30480</xdr:rowOff>
    </xdr:from>
    <xdr:to>
      <xdr:col>1</xdr:col>
      <xdr:colOff>472440</xdr:colOff>
      <xdr:row>59</xdr:row>
      <xdr:rowOff>114300</xdr:rowOff>
    </xdr:to>
    <xdr:sp macro="" textlink="">
      <xdr:nvSpPr>
        <xdr:cNvPr id="11538" name="AutoShape 15">
          <a:extLst>
            <a:ext uri="{FF2B5EF4-FFF2-40B4-BE49-F238E27FC236}">
              <a16:creationId xmlns:a16="http://schemas.microsoft.com/office/drawing/2014/main" id="{00000000-0008-0000-0000-0000122D0000}"/>
            </a:ext>
          </a:extLst>
        </xdr:cNvPr>
        <xdr:cNvSpPr>
          <a:spLocks noChangeArrowheads="1"/>
        </xdr:cNvSpPr>
      </xdr:nvSpPr>
      <xdr:spPr bwMode="auto">
        <a:xfrm>
          <a:off x="586740" y="979170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3</xdr:col>
          <xdr:colOff>906780</xdr:colOff>
          <xdr:row>27</xdr:row>
          <xdr:rowOff>137160</xdr:rowOff>
        </xdr:from>
        <xdr:to>
          <xdr:col>4</xdr:col>
          <xdr:colOff>22860</xdr:colOff>
          <xdr:row>29</xdr:row>
          <xdr:rowOff>30480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31</xdr:row>
          <xdr:rowOff>137160</xdr:rowOff>
        </xdr:from>
        <xdr:to>
          <xdr:col>3</xdr:col>
          <xdr:colOff>541020</xdr:colOff>
          <xdr:row>33</xdr:row>
          <xdr:rowOff>30480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998220</xdr:colOff>
          <xdr:row>31</xdr:row>
          <xdr:rowOff>137160</xdr:rowOff>
        </xdr:from>
        <xdr:to>
          <xdr:col>4</xdr:col>
          <xdr:colOff>106680</xdr:colOff>
          <xdr:row>33</xdr:row>
          <xdr:rowOff>30480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31</xdr:row>
          <xdr:rowOff>137160</xdr:rowOff>
        </xdr:from>
        <xdr:to>
          <xdr:col>7</xdr:col>
          <xdr:colOff>99060</xdr:colOff>
          <xdr:row>33</xdr:row>
          <xdr:rowOff>30480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274320</xdr:colOff>
      <xdr:row>62</xdr:row>
      <xdr:rowOff>30480</xdr:rowOff>
    </xdr:from>
    <xdr:to>
      <xdr:col>1</xdr:col>
      <xdr:colOff>472440</xdr:colOff>
      <xdr:row>62</xdr:row>
      <xdr:rowOff>114300</xdr:rowOff>
    </xdr:to>
    <xdr:sp macro="" textlink="">
      <xdr:nvSpPr>
        <xdr:cNvPr id="11539" name="AutoShape 41">
          <a:extLst>
            <a:ext uri="{FF2B5EF4-FFF2-40B4-BE49-F238E27FC236}">
              <a16:creationId xmlns:a16="http://schemas.microsoft.com/office/drawing/2014/main" id="{00000000-0008-0000-0000-0000132D0000}"/>
            </a:ext>
          </a:extLst>
        </xdr:cNvPr>
        <xdr:cNvSpPr>
          <a:spLocks noChangeArrowheads="1"/>
        </xdr:cNvSpPr>
      </xdr:nvSpPr>
      <xdr:spPr bwMode="auto">
        <a:xfrm>
          <a:off x="586740" y="10873740"/>
          <a:ext cx="198120" cy="83820"/>
        </a:xfrm>
        <a:prstGeom prst="rightArrow">
          <a:avLst>
            <a:gd name="adj1" fmla="val 50000"/>
            <a:gd name="adj2" fmla="val 59091"/>
          </a:avLst>
        </a:prstGeom>
        <a:solidFill>
          <a:srgbClr xmlns:mc="http://schemas.openxmlformats.org/markup-compatibility/2006" xmlns:a14="http://schemas.microsoft.com/office/drawing/2010/main" val="1D6683" mc:Ignorable="a14" a14:legacySpreadsheetColorIndex="1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714208</xdr:colOff>
      <xdr:row>0</xdr:row>
      <xdr:rowOff>0</xdr:rowOff>
    </xdr:from>
    <xdr:to>
      <xdr:col>12</xdr:col>
      <xdr:colOff>3752</xdr:colOff>
      <xdr:row>10</xdr:row>
      <xdr:rowOff>91477</xdr:rowOff>
    </xdr:to>
    <xdr:pic>
      <xdr:nvPicPr>
        <xdr:cNvPr id="3" name="Image 2">
          <a:extLst>
            <a:ext uri="{FF2B5EF4-FFF2-40B4-BE49-F238E27FC236}">
              <a16:creationId xmlns:a16="http://schemas.microsoft.com/office/drawing/2014/main" id="{DEFE01BB-1E95-98AC-280B-E85CAC9B0E8B}"/>
            </a:ext>
          </a:extLst>
        </xdr:cNvPr>
        <xdr:cNvPicPr>
          <a:picLocks noChangeAspect="1"/>
        </xdr:cNvPicPr>
      </xdr:nvPicPr>
      <xdr:blipFill>
        <a:blip xmlns:r="http://schemas.openxmlformats.org/officeDocument/2006/relationships" r:embed="rId1"/>
        <a:srcRect/>
        <a:stretch/>
      </xdr:blipFill>
      <xdr:spPr>
        <a:xfrm>
          <a:off x="3637650" y="0"/>
          <a:ext cx="2550025" cy="1659439"/>
        </a:xfrm>
        <a:prstGeom prst="rect">
          <a:avLst/>
        </a:prstGeom>
      </xdr:spPr>
    </xdr:pic>
    <xdr:clientData/>
  </xdr:twoCellAnchor>
  <xdr:twoCellAnchor editAs="oneCell">
    <xdr:from>
      <xdr:col>0</xdr:col>
      <xdr:colOff>16265</xdr:colOff>
      <xdr:row>0</xdr:row>
      <xdr:rowOff>15234</xdr:rowOff>
    </xdr:from>
    <xdr:to>
      <xdr:col>4</xdr:col>
      <xdr:colOff>320103</xdr:colOff>
      <xdr:row>5</xdr:row>
      <xdr:rowOff>95803</xdr:rowOff>
    </xdr:to>
    <xdr:pic>
      <xdr:nvPicPr>
        <xdr:cNvPr id="9" name="Image 8">
          <a:extLst>
            <a:ext uri="{FF2B5EF4-FFF2-40B4-BE49-F238E27FC236}">
              <a16:creationId xmlns:a16="http://schemas.microsoft.com/office/drawing/2014/main" id="{15386C6C-1345-44E9-ADD6-768FF85A4387}"/>
            </a:ext>
          </a:extLst>
        </xdr:cNvPr>
        <xdr:cNvPicPr>
          <a:picLocks noChangeAspect="1"/>
        </xdr:cNvPicPr>
      </xdr:nvPicPr>
      <xdr:blipFill>
        <a:blip xmlns:r="http://schemas.openxmlformats.org/officeDocument/2006/relationships" r:embed="rId2"/>
        <a:srcRect/>
        <a:stretch/>
      </xdr:blipFill>
      <xdr:spPr>
        <a:xfrm>
          <a:off x="16265" y="15234"/>
          <a:ext cx="2384684" cy="9155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2065020</xdr:colOff>
      <xdr:row>0</xdr:row>
      <xdr:rowOff>693420</xdr:rowOff>
    </xdr:to>
    <xdr:pic>
      <xdr:nvPicPr>
        <xdr:cNvPr id="23579" name="Picture 1">
          <a:extLst>
            <a:ext uri="{FF2B5EF4-FFF2-40B4-BE49-F238E27FC236}">
              <a16:creationId xmlns:a16="http://schemas.microsoft.com/office/drawing/2014/main" id="{00000000-0008-0000-0A00-00001B5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60960</xdr:rowOff>
    </xdr:from>
    <xdr:to>
      <xdr:col>1</xdr:col>
      <xdr:colOff>2124075</xdr:colOff>
      <xdr:row>0</xdr:row>
      <xdr:rowOff>685800</xdr:rowOff>
    </xdr:to>
    <xdr:pic>
      <xdr:nvPicPr>
        <xdr:cNvPr id="6174" name="Picture 4">
          <a:extLst>
            <a:ext uri="{FF2B5EF4-FFF2-40B4-BE49-F238E27FC236}">
              <a16:creationId xmlns:a16="http://schemas.microsoft.com/office/drawing/2014/main" id="{00000000-0008-0000-0B00-00001E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6096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1</xdr:col>
      <xdr:colOff>2057400</xdr:colOff>
      <xdr:row>0</xdr:row>
      <xdr:rowOff>685800</xdr:rowOff>
    </xdr:to>
    <xdr:pic>
      <xdr:nvPicPr>
        <xdr:cNvPr id="24605" name="Picture 1">
          <a:extLst>
            <a:ext uri="{FF2B5EF4-FFF2-40B4-BE49-F238E27FC236}">
              <a16:creationId xmlns:a16="http://schemas.microsoft.com/office/drawing/2014/main" id="{00000000-0008-0000-0C00-00001D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53340"/>
          <a:ext cx="22326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absoluteAnchor>
    <xdr:pos x="0" y="0"/>
    <xdr:ext cx="14058900" cy="7296150"/>
    <xdr:graphicFrame macro="">
      <xdr:nvGraphicFramePr>
        <xdr:cNvPr id="2" name="Graphique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0.0775</cdr:x>
      <cdr:y>0.7325</cdr:y>
    </cdr:from>
    <cdr:to>
      <cdr:x>0.62675</cdr:x>
      <cdr:y>0.7595</cdr:y>
    </cdr:to>
    <cdr:sp macro="" textlink="">
      <cdr:nvSpPr>
        <cdr:cNvPr id="26626" name="Text Box 2"/>
        <cdr:cNvSpPr txBox="1">
          <a:spLocks xmlns:a="http://schemas.openxmlformats.org/drawingml/2006/main" noChangeArrowheads="1"/>
        </cdr:cNvSpPr>
      </cdr:nvSpPr>
      <cdr:spPr bwMode="auto">
        <a:xfrm xmlns:a="http://schemas.openxmlformats.org/drawingml/2006/main">
          <a:off x="868840" y="4289633"/>
          <a:ext cx="6194351" cy="156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14058900" cy="7296150"/>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0.073</cdr:x>
      <cdr:y>0.85325</cdr:y>
    </cdr:from>
    <cdr:to>
      <cdr:x>0.8665</cdr:x>
      <cdr:y>0.8785</cdr:y>
    </cdr:to>
    <cdr:sp macro="" textlink="">
      <cdr:nvSpPr>
        <cdr:cNvPr id="27653" name="Text Box 5"/>
        <cdr:cNvSpPr txBox="1">
          <a:spLocks xmlns:a="http://schemas.openxmlformats.org/drawingml/2006/main" noChangeArrowheads="1"/>
        </cdr:cNvSpPr>
      </cdr:nvSpPr>
      <cdr:spPr bwMode="auto">
        <a:xfrm xmlns:a="http://schemas.openxmlformats.org/drawingml/2006/main">
          <a:off x="821040" y="4997745"/>
          <a:ext cx="8927401" cy="1463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CA" sz="800"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14065250" cy="7302500"/>
    <xdr:graphicFrame macro="">
      <xdr:nvGraphicFramePr>
        <xdr:cNvPr id="2" name="Graphique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0.0595</cdr:x>
      <cdr:y>0.868</cdr:y>
    </cdr:from>
    <cdr:to>
      <cdr:x>0.81425</cdr:x>
      <cdr:y>0.904</cdr:y>
    </cdr:to>
    <cdr:sp macro="" textlink="">
      <cdr:nvSpPr>
        <cdr:cNvPr id="28674" name="Text Box 2"/>
        <cdr:cNvSpPr txBox="1">
          <a:spLocks xmlns:a="http://schemas.openxmlformats.org/drawingml/2006/main" noChangeArrowheads="1"/>
        </cdr:cNvSpPr>
      </cdr:nvSpPr>
      <cdr:spPr bwMode="auto">
        <a:xfrm xmlns:a="http://schemas.openxmlformats.org/drawingml/2006/main">
          <a:off x="669204" y="5081138"/>
          <a:ext cx="8488763" cy="2092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1. Inclut les arts visuels, métiers d'art et arts médiatiques, les arts de la scène, la littérature et le multimédia.</a:t>
          </a:r>
        </a:p>
      </cdr:txBody>
    </cdr:sp>
  </cdr:relSizeAnchor>
  <cdr:relSizeAnchor xmlns:cdr="http://schemas.openxmlformats.org/drawingml/2006/chartDrawing">
    <cdr:from>
      <cdr:x>0.0595</cdr:x>
      <cdr:y>0.904</cdr:y>
    </cdr:from>
    <cdr:to>
      <cdr:x>0.782</cdr:x>
      <cdr:y>0.951</cdr:y>
    </cdr:to>
    <cdr:sp macro="" textlink="">
      <cdr:nvSpPr>
        <cdr:cNvPr id="28675" name="Text Box 3"/>
        <cdr:cNvSpPr txBox="1">
          <a:spLocks xmlns:a="http://schemas.openxmlformats.org/drawingml/2006/main" noChangeArrowheads="1"/>
        </cdr:cNvSpPr>
      </cdr:nvSpPr>
      <cdr:spPr bwMode="auto">
        <a:xfrm xmlns:a="http://schemas.openxmlformats.org/drawingml/2006/main">
          <a:off x="669204" y="5291816"/>
          <a:ext cx="8126044" cy="273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14065250" cy="7302500"/>
    <xdr:graphicFrame macro="">
      <xdr:nvGraphicFramePr>
        <xdr:cNvPr id="2" name="Graphique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53340</xdr:rowOff>
    </xdr:from>
    <xdr:to>
      <xdr:col>1</xdr:col>
      <xdr:colOff>2103120</xdr:colOff>
      <xdr:row>0</xdr:row>
      <xdr:rowOff>685800</xdr:rowOff>
    </xdr:to>
    <xdr:pic>
      <xdr:nvPicPr>
        <xdr:cNvPr id="14451" name="Picture 4">
          <a:extLst>
            <a:ext uri="{FF2B5EF4-FFF2-40B4-BE49-F238E27FC236}">
              <a16:creationId xmlns:a16="http://schemas.microsoft.com/office/drawing/2014/main" id="{00000000-0008-0000-0200-000073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53340"/>
          <a:ext cx="22250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723900</xdr:colOff>
      <xdr:row>5</xdr:row>
      <xdr:rowOff>1074420</xdr:rowOff>
    </xdr:from>
    <xdr:to>
      <xdr:col>6</xdr:col>
      <xdr:colOff>723900</xdr:colOff>
      <xdr:row>6</xdr:row>
      <xdr:rowOff>152400</xdr:rowOff>
    </xdr:to>
    <xdr:sp macro="" textlink="">
      <xdr:nvSpPr>
        <xdr:cNvPr id="14453" name="Line 13">
          <a:extLst>
            <a:ext uri="{FF2B5EF4-FFF2-40B4-BE49-F238E27FC236}">
              <a16:creationId xmlns:a16="http://schemas.microsoft.com/office/drawing/2014/main" id="{00000000-0008-0000-0200-000075380000}"/>
            </a:ext>
          </a:extLst>
        </xdr:cNvPr>
        <xdr:cNvSpPr>
          <a:spLocks noChangeShapeType="1"/>
        </xdr:cNvSpPr>
      </xdr:nvSpPr>
      <xdr:spPr bwMode="auto">
        <a:xfrm>
          <a:off x="7147560" y="257556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952500</xdr:colOff>
      <xdr:row>5</xdr:row>
      <xdr:rowOff>1082040</xdr:rowOff>
    </xdr:from>
    <xdr:to>
      <xdr:col>9</xdr:col>
      <xdr:colOff>952500</xdr:colOff>
      <xdr:row>6</xdr:row>
      <xdr:rowOff>160020</xdr:rowOff>
    </xdr:to>
    <xdr:sp macro="" textlink="">
      <xdr:nvSpPr>
        <xdr:cNvPr id="14454" name="Line 14">
          <a:extLst>
            <a:ext uri="{FF2B5EF4-FFF2-40B4-BE49-F238E27FC236}">
              <a16:creationId xmlns:a16="http://schemas.microsoft.com/office/drawing/2014/main" id="{00000000-0008-0000-0200-000076380000}"/>
            </a:ext>
          </a:extLst>
        </xdr:cNvPr>
        <xdr:cNvSpPr>
          <a:spLocks noChangeShapeType="1"/>
        </xdr:cNvSpPr>
      </xdr:nvSpPr>
      <xdr:spPr bwMode="auto">
        <a:xfrm>
          <a:off x="9608820" y="2583180"/>
          <a:ext cx="0" cy="1676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0.0825</cdr:x>
      <cdr:y>0.81525</cdr:y>
    </cdr:from>
    <cdr:to>
      <cdr:x>0.81425</cdr:x>
      <cdr:y>0.85</cdr:y>
    </cdr:to>
    <cdr:sp macro="" textlink="">
      <cdr:nvSpPr>
        <cdr:cNvPr id="29698" name="Text Box 2"/>
        <cdr:cNvSpPr txBox="1">
          <a:spLocks xmlns:a="http://schemas.openxmlformats.org/drawingml/2006/main" noChangeArrowheads="1"/>
        </cdr:cNvSpPr>
      </cdr:nvSpPr>
      <cdr:spPr bwMode="auto">
        <a:xfrm xmlns:a="http://schemas.openxmlformats.org/drawingml/2006/main">
          <a:off x="927887" y="4775363"/>
          <a:ext cx="8230080" cy="20336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1. Dépenses qui n'ont pu être réparties par catégorie.</a:t>
          </a:r>
        </a:p>
      </cdr:txBody>
    </cdr:sp>
  </cdr:relSizeAnchor>
  <cdr:relSizeAnchor xmlns:cdr="http://schemas.openxmlformats.org/drawingml/2006/chartDrawing">
    <cdr:from>
      <cdr:x>0.0825</cdr:x>
      <cdr:y>0.859</cdr:y>
    </cdr:from>
    <cdr:to>
      <cdr:x>0.7755</cdr:x>
      <cdr:y>0.8885</cdr:y>
    </cdr:to>
    <cdr:sp macro="" textlink="">
      <cdr:nvSpPr>
        <cdr:cNvPr id="29699" name="Text Box 3"/>
        <cdr:cNvSpPr txBox="1">
          <a:spLocks xmlns:a="http://schemas.openxmlformats.org/drawingml/2006/main" noChangeArrowheads="1"/>
        </cdr:cNvSpPr>
      </cdr:nvSpPr>
      <cdr:spPr bwMode="auto">
        <a:xfrm xmlns:a="http://schemas.openxmlformats.org/drawingml/2006/main">
          <a:off x="927887" y="5029932"/>
          <a:ext cx="7794255" cy="1697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2. Comprend les frais de locaux, les crédits de taxe et la quote-part versée aux organismes supramunicipaux.</a:t>
          </a:r>
        </a:p>
      </cdr:txBody>
    </cdr:sp>
  </cdr:relSizeAnchor>
  <cdr:relSizeAnchor xmlns:cdr="http://schemas.openxmlformats.org/drawingml/2006/chartDrawing">
    <cdr:from>
      <cdr:x>0.0825</cdr:x>
      <cdr:y>0.91575</cdr:y>
    </cdr:from>
    <cdr:to>
      <cdr:x>0.83825</cdr:x>
      <cdr:y>0.9565</cdr:y>
    </cdr:to>
    <cdr:sp macro="" textlink="">
      <cdr:nvSpPr>
        <cdr:cNvPr id="29700" name="Text Box 4"/>
        <cdr:cNvSpPr txBox="1">
          <a:spLocks xmlns:a="http://schemas.openxmlformats.org/drawingml/2006/main" noChangeArrowheads="1"/>
        </cdr:cNvSpPr>
      </cdr:nvSpPr>
      <cdr:spPr bwMode="auto">
        <a:xfrm xmlns:a="http://schemas.openxmlformats.org/drawingml/2006/main">
          <a:off x="927887" y="5359116"/>
          <a:ext cx="8500011" cy="2384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14065250" cy="7302500"/>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0.133</cdr:x>
      <cdr:y>0.87625</cdr:y>
    </cdr:from>
    <cdr:to>
      <cdr:x>0.91775</cdr:x>
      <cdr:y>0.90975</cdr:y>
    </cdr:to>
    <cdr:sp macro="" textlink="">
      <cdr:nvSpPr>
        <cdr:cNvPr id="30722" name="Text Box 2"/>
        <cdr:cNvSpPr txBox="1">
          <a:spLocks xmlns:a="http://schemas.openxmlformats.org/drawingml/2006/main" noChangeArrowheads="1"/>
        </cdr:cNvSpPr>
      </cdr:nvSpPr>
      <cdr:spPr bwMode="auto">
        <a:xfrm xmlns:a="http://schemas.openxmlformats.org/drawingml/2006/main">
          <a:off x="1495867" y="5133807"/>
          <a:ext cx="8823366" cy="1931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1. Regroupe les dépenses relatives à tous les domaines précités, sauf les bibliothèques, que la municipalité ne pouvait détailler davantage .</a:t>
          </a:r>
        </a:p>
      </cdr:txBody>
    </cdr:sp>
  </cdr:relSizeAnchor>
  <cdr:relSizeAnchor xmlns:cdr="http://schemas.openxmlformats.org/drawingml/2006/chartDrawing">
    <cdr:from>
      <cdr:x>0.133</cdr:x>
      <cdr:y>0.90975</cdr:y>
    </cdr:from>
    <cdr:to>
      <cdr:x>0.91775</cdr:x>
      <cdr:y>0.93725</cdr:y>
    </cdr:to>
    <cdr:sp macro="" textlink="">
      <cdr:nvSpPr>
        <cdr:cNvPr id="30723" name="Text Box 3"/>
        <cdr:cNvSpPr txBox="1">
          <a:spLocks xmlns:a="http://schemas.openxmlformats.org/drawingml/2006/main" noChangeArrowheads="1"/>
        </cdr:cNvSpPr>
      </cdr:nvSpPr>
      <cdr:spPr bwMode="auto">
        <a:xfrm xmlns:a="http://schemas.openxmlformats.org/drawingml/2006/main">
          <a:off x="1495867" y="5326929"/>
          <a:ext cx="8823366" cy="1609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2.Inclut les arts visuels, métiers d'art et arts médiatiques, les arts de la scène, la littérature et le multimédia .</a:t>
          </a:r>
        </a:p>
      </cdr:txBody>
    </cdr:sp>
  </cdr:relSizeAnchor>
  <cdr:relSizeAnchor xmlns:cdr="http://schemas.openxmlformats.org/drawingml/2006/chartDrawing">
    <cdr:from>
      <cdr:x>0.133</cdr:x>
      <cdr:y>0.963</cdr:y>
    </cdr:from>
    <cdr:to>
      <cdr:x>0.781</cdr:x>
      <cdr:y>0.99825</cdr:y>
    </cdr:to>
    <cdr:sp macro="" textlink="">
      <cdr:nvSpPr>
        <cdr:cNvPr id="30724" name="Text Box 4"/>
        <cdr:cNvSpPr txBox="1">
          <a:spLocks xmlns:a="http://schemas.openxmlformats.org/drawingml/2006/main" noChangeArrowheads="1"/>
        </cdr:cNvSpPr>
      </cdr:nvSpPr>
      <cdr:spPr bwMode="auto">
        <a:xfrm xmlns:a="http://schemas.openxmlformats.org/drawingml/2006/main">
          <a:off x="1495867" y="5635630"/>
          <a:ext cx="7288134" cy="20628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14058900" cy="7296150"/>
    <xdr:graphicFrame macro="">
      <xdr:nvGraphicFramePr>
        <xdr:cNvPr id="2" name="Graphique 1">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0.088</cdr:x>
      <cdr:y>0.8275</cdr:y>
    </cdr:from>
    <cdr:to>
      <cdr:x>0.717</cdr:x>
      <cdr:y>0.8665</cdr:y>
    </cdr:to>
    <cdr:sp macro="" textlink="">
      <cdr:nvSpPr>
        <cdr:cNvPr id="31767" name="Text Box 23"/>
        <cdr:cNvSpPr txBox="1">
          <a:spLocks xmlns:a="http://schemas.openxmlformats.org/drawingml/2006/main" noChangeArrowheads="1"/>
        </cdr:cNvSpPr>
      </cdr:nvSpPr>
      <cdr:spPr bwMode="auto">
        <a:xfrm xmlns:a="http://schemas.openxmlformats.org/drawingml/2006/main">
          <a:off x="989747" y="4849978"/>
          <a:ext cx="7068814" cy="2267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CA" sz="800"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14065250" cy="7302500"/>
    <xdr:graphicFrame macro="">
      <xdr:nvGraphicFramePr>
        <xdr:cNvPr id="2" name="Graphique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0.0695</cdr:x>
      <cdr:y>0.8435</cdr:y>
    </cdr:from>
    <cdr:to>
      <cdr:x>0.83125</cdr:x>
      <cdr:y>0.86875</cdr:y>
    </cdr:to>
    <cdr:sp macro="" textlink="">
      <cdr:nvSpPr>
        <cdr:cNvPr id="32770" name="Text Box 2"/>
        <cdr:cNvSpPr txBox="1">
          <a:spLocks xmlns:a="http://schemas.openxmlformats.org/drawingml/2006/main" noChangeArrowheads="1"/>
        </cdr:cNvSpPr>
      </cdr:nvSpPr>
      <cdr:spPr bwMode="auto">
        <a:xfrm xmlns:a="http://schemas.openxmlformats.org/drawingml/2006/main">
          <a:off x="784487" y="4949464"/>
          <a:ext cx="8561870" cy="1448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1.  Inclut les arts visuels, métiers d'art et arts médiatiques, les arts de la scène, la littérature et le multimédia.</a:t>
          </a:r>
        </a:p>
      </cdr:txBody>
    </cdr:sp>
  </cdr:relSizeAnchor>
  <cdr:relSizeAnchor xmlns:cdr="http://schemas.openxmlformats.org/drawingml/2006/chartDrawing">
    <cdr:from>
      <cdr:x>0.0695</cdr:x>
      <cdr:y>0.8695</cdr:y>
    </cdr:from>
    <cdr:to>
      <cdr:x>0.859</cdr:x>
      <cdr:y>0.90575</cdr:y>
    </cdr:to>
    <cdr:sp macro="" textlink="">
      <cdr:nvSpPr>
        <cdr:cNvPr id="32771" name="Text Box 3"/>
        <cdr:cNvSpPr txBox="1">
          <a:spLocks xmlns:a="http://schemas.openxmlformats.org/drawingml/2006/main" noChangeArrowheads="1"/>
        </cdr:cNvSpPr>
      </cdr:nvSpPr>
      <cdr:spPr bwMode="auto">
        <a:xfrm xmlns:a="http://schemas.openxmlformats.org/drawingml/2006/main">
          <a:off x="784487" y="5098694"/>
          <a:ext cx="8871166" cy="2092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2. Regroupe les dépenses relatives à tous les domaines précités, sauf les bibliothèques, que la municipalité ne pouvait détailler davantage.</a:t>
          </a:r>
        </a:p>
      </cdr:txBody>
    </cdr:sp>
  </cdr:relSizeAnchor>
  <cdr:relSizeAnchor xmlns:cdr="http://schemas.openxmlformats.org/drawingml/2006/chartDrawing">
    <cdr:from>
      <cdr:x>0.06975</cdr:x>
      <cdr:y>0.9075</cdr:y>
    </cdr:from>
    <cdr:to>
      <cdr:x>0.8045</cdr:x>
      <cdr:y>0.945</cdr:y>
    </cdr:to>
    <cdr:sp macro="" textlink="">
      <cdr:nvSpPr>
        <cdr:cNvPr id="32772" name="Text Box 4"/>
        <cdr:cNvSpPr txBox="1">
          <a:spLocks xmlns:a="http://schemas.openxmlformats.org/drawingml/2006/main" noChangeArrowheads="1"/>
        </cdr:cNvSpPr>
      </cdr:nvSpPr>
      <cdr:spPr bwMode="auto">
        <a:xfrm xmlns:a="http://schemas.openxmlformats.org/drawingml/2006/main">
          <a:off x="784487" y="5310835"/>
          <a:ext cx="8263821" cy="219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CA" sz="725" b="0" i="0" u="none" strike="noStrike" baseline="0">
              <a:solidFill>
                <a:srgbClr val="000000"/>
              </a:solidFill>
              <a:latin typeface="Arial"/>
              <a:cs typeface="Arial"/>
            </a:rPr>
            <a:t>Source : Institut de la statistique du Québec, Observatoire de la culture et des communications du Québec.</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2087880</xdr:colOff>
      <xdr:row>0</xdr:row>
      <xdr:rowOff>693420</xdr:rowOff>
    </xdr:to>
    <xdr:pic>
      <xdr:nvPicPr>
        <xdr:cNvPr id="213165" name="Picture 1">
          <a:extLst>
            <a:ext uri="{FF2B5EF4-FFF2-40B4-BE49-F238E27FC236}">
              <a16:creationId xmlns:a16="http://schemas.microsoft.com/office/drawing/2014/main" id="{00000000-0008-0000-0300-0000AD4003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479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2072640</xdr:colOff>
      <xdr:row>0</xdr:row>
      <xdr:rowOff>693420</xdr:rowOff>
    </xdr:to>
    <xdr:pic>
      <xdr:nvPicPr>
        <xdr:cNvPr id="17435" name="Picture 1">
          <a:extLst>
            <a:ext uri="{FF2B5EF4-FFF2-40B4-BE49-F238E27FC236}">
              <a16:creationId xmlns:a16="http://schemas.microsoft.com/office/drawing/2014/main" id="{00000000-0008-0000-0400-00001B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4028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2072640</xdr:colOff>
      <xdr:row>0</xdr:row>
      <xdr:rowOff>693420</xdr:rowOff>
    </xdr:to>
    <xdr:pic>
      <xdr:nvPicPr>
        <xdr:cNvPr id="18459" name="Picture 1">
          <a:extLst>
            <a:ext uri="{FF2B5EF4-FFF2-40B4-BE49-F238E27FC236}">
              <a16:creationId xmlns:a16="http://schemas.microsoft.com/office/drawing/2014/main" id="{00000000-0008-0000-0500-00001B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4028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2066925</xdr:colOff>
      <xdr:row>0</xdr:row>
      <xdr:rowOff>695325</xdr:rowOff>
    </xdr:to>
    <xdr:pic>
      <xdr:nvPicPr>
        <xdr:cNvPr id="19483" name="Picture 1">
          <a:extLst>
            <a:ext uri="{FF2B5EF4-FFF2-40B4-BE49-F238E27FC236}">
              <a16:creationId xmlns:a16="http://schemas.microsoft.com/office/drawing/2014/main" id="{00000000-0008-0000-0600-00001B4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2065020</xdr:colOff>
      <xdr:row>0</xdr:row>
      <xdr:rowOff>693420</xdr:rowOff>
    </xdr:to>
    <xdr:pic>
      <xdr:nvPicPr>
        <xdr:cNvPr id="20507" name="Picture 1">
          <a:extLst>
            <a:ext uri="{FF2B5EF4-FFF2-40B4-BE49-F238E27FC236}">
              <a16:creationId xmlns:a16="http://schemas.microsoft.com/office/drawing/2014/main" id="{00000000-0008-0000-0700-00001B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2065020</xdr:colOff>
      <xdr:row>0</xdr:row>
      <xdr:rowOff>693420</xdr:rowOff>
    </xdr:to>
    <xdr:pic>
      <xdr:nvPicPr>
        <xdr:cNvPr id="21531" name="Picture 1">
          <a:extLst>
            <a:ext uri="{FF2B5EF4-FFF2-40B4-BE49-F238E27FC236}">
              <a16:creationId xmlns:a16="http://schemas.microsoft.com/office/drawing/2014/main" id="{00000000-0008-0000-0800-00001B5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45720</xdr:colOff>
      <xdr:row>0</xdr:row>
      <xdr:rowOff>68580</xdr:rowOff>
    </xdr:from>
    <xdr:to>
      <xdr:col>1</xdr:col>
      <xdr:colOff>2065020</xdr:colOff>
      <xdr:row>0</xdr:row>
      <xdr:rowOff>693420</xdr:rowOff>
    </xdr:to>
    <xdr:pic>
      <xdr:nvPicPr>
        <xdr:cNvPr id="22555" name="Picture 1">
          <a:extLst>
            <a:ext uri="{FF2B5EF4-FFF2-40B4-BE49-F238E27FC236}">
              <a16:creationId xmlns:a16="http://schemas.microsoft.com/office/drawing/2014/main" id="{00000000-0008-0000-0900-00001B5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68580"/>
          <a:ext cx="22326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ISQ - Vert kaki 7745">
      <a:dk1>
        <a:srgbClr val="000000"/>
      </a:dk1>
      <a:lt1>
        <a:srgbClr val="FFFFFF"/>
      </a:lt1>
      <a:dk2>
        <a:srgbClr val="052B56"/>
      </a:dk2>
      <a:lt2>
        <a:srgbClr val="EDE9C9"/>
      </a:lt2>
      <a:accent1>
        <a:srgbClr val="052B56"/>
      </a:accent1>
      <a:accent2>
        <a:srgbClr val="AEAC1E"/>
      </a:accent2>
      <a:accent3>
        <a:srgbClr val="E1DDAA"/>
      </a:accent3>
      <a:accent4>
        <a:srgbClr val="D4D5D5"/>
      </a:accent4>
      <a:accent5>
        <a:srgbClr val="4B6186"/>
      </a:accent5>
      <a:accent6>
        <a:srgbClr val="21C6DA"/>
      </a:accent6>
      <a:hlink>
        <a:srgbClr val="005AA6"/>
      </a:hlink>
      <a:folHlink>
        <a:srgbClr val="005AA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pageSetUpPr fitToPage="1"/>
  </sheetPr>
  <dimension ref="A1:M75"/>
  <sheetViews>
    <sheetView showGridLines="0" tabSelected="1" zoomScale="115" zoomScaleNormal="115" workbookViewId="0">
      <selection activeCell="Q19" sqref="Q19"/>
    </sheetView>
  </sheetViews>
  <sheetFormatPr baseColWidth="10" defaultRowHeight="13.2" x14ac:dyDescent="0.25"/>
  <cols>
    <col min="1" max="1" width="4.5546875" customWidth="1"/>
    <col min="2" max="2" width="7.33203125" customWidth="1"/>
    <col min="3" max="3" width="0.88671875" customWidth="1"/>
    <col min="4" max="4" width="17.5546875" customWidth="1"/>
    <col min="5" max="5" width="11.44140625" customWidth="1"/>
    <col min="6" max="6" width="0.88671875" customWidth="1"/>
    <col min="7" max="7" width="12.5546875" customWidth="1"/>
    <col min="8" max="8" width="17" customWidth="1"/>
    <col min="9" max="9" width="8.44140625" customWidth="1"/>
    <col min="10" max="10" width="3.33203125" customWidth="1"/>
    <col min="11" max="11" width="1.33203125" customWidth="1"/>
    <col min="12" max="12" width="4.88671875" customWidth="1"/>
  </cols>
  <sheetData>
    <row r="1" spans="1:13" x14ac:dyDescent="0.25">
      <c r="A1" s="396"/>
      <c r="B1" s="396"/>
      <c r="C1" s="396"/>
      <c r="D1" s="396"/>
      <c r="E1" s="396"/>
      <c r="F1" s="396"/>
      <c r="G1" s="396"/>
      <c r="H1" s="396"/>
      <c r="I1" s="396"/>
      <c r="J1" s="396"/>
      <c r="K1" s="397"/>
      <c r="L1" s="396"/>
    </row>
    <row r="2" spans="1:13" x14ac:dyDescent="0.25">
      <c r="A2" s="396"/>
      <c r="B2" s="396"/>
      <c r="C2" s="396"/>
      <c r="D2" s="396"/>
      <c r="E2" s="396"/>
      <c r="F2" s="396"/>
      <c r="G2" s="396"/>
      <c r="H2" s="396"/>
      <c r="I2" s="396"/>
      <c r="J2" s="396"/>
      <c r="K2" s="397"/>
      <c r="L2" s="396"/>
    </row>
    <row r="3" spans="1:13" x14ac:dyDescent="0.25">
      <c r="A3" s="396"/>
      <c r="B3" s="396"/>
      <c r="C3" s="396"/>
      <c r="D3" s="396"/>
      <c r="E3" s="396"/>
      <c r="F3" s="396"/>
      <c r="G3" s="396"/>
      <c r="H3" s="396"/>
      <c r="I3" s="396"/>
      <c r="J3" s="396"/>
      <c r="K3" s="397"/>
      <c r="L3" s="396"/>
    </row>
    <row r="4" spans="1:13" x14ac:dyDescent="0.25">
      <c r="A4" s="396"/>
      <c r="B4" s="396"/>
      <c r="C4" s="396"/>
      <c r="D4" s="396"/>
      <c r="E4" s="396"/>
      <c r="F4" s="396"/>
      <c r="G4" s="396"/>
      <c r="H4" s="396"/>
      <c r="I4" s="396"/>
      <c r="J4" s="396"/>
      <c r="K4" s="397"/>
      <c r="L4" s="396"/>
    </row>
    <row r="5" spans="1:13" x14ac:dyDescent="0.25">
      <c r="A5" s="396"/>
      <c r="B5" s="396"/>
      <c r="C5" s="396"/>
      <c r="D5" s="396"/>
      <c r="E5" s="396"/>
      <c r="F5" s="396"/>
      <c r="G5" s="396"/>
      <c r="H5" s="396"/>
      <c r="I5" s="396"/>
      <c r="J5" s="396"/>
      <c r="K5" s="396"/>
      <c r="L5" s="396"/>
    </row>
    <row r="6" spans="1:13" x14ac:dyDescent="0.25">
      <c r="A6" s="396"/>
      <c r="B6" s="396"/>
      <c r="C6" s="396"/>
      <c r="D6" s="396"/>
      <c r="E6" s="396"/>
      <c r="F6" s="396"/>
      <c r="G6" s="396"/>
      <c r="H6" s="396"/>
      <c r="I6" s="396"/>
      <c r="J6" s="396"/>
      <c r="K6" s="396"/>
      <c r="L6" s="396"/>
      <c r="M6" s="4"/>
    </row>
    <row r="7" spans="1:13" x14ac:dyDescent="0.25">
      <c r="A7" s="398"/>
      <c r="B7" s="398"/>
      <c r="C7" s="398"/>
      <c r="D7" s="398"/>
      <c r="E7" s="398"/>
      <c r="F7" s="398"/>
      <c r="G7" s="398"/>
      <c r="H7" s="398"/>
      <c r="I7" s="398"/>
      <c r="J7" s="398"/>
      <c r="K7" s="398"/>
      <c r="L7" s="396"/>
    </row>
    <row r="8" spans="1:13" x14ac:dyDescent="0.25">
      <c r="A8" s="398"/>
      <c r="B8" s="398"/>
      <c r="C8" s="398"/>
      <c r="D8" s="398"/>
      <c r="E8" s="398"/>
      <c r="F8" s="398"/>
      <c r="G8" s="398"/>
      <c r="H8" s="398"/>
      <c r="I8" s="398"/>
      <c r="J8" s="398"/>
      <c r="K8" s="398"/>
      <c r="L8" s="396"/>
    </row>
    <row r="9" spans="1:13" ht="10.5" customHeight="1" x14ac:dyDescent="0.4">
      <c r="A9" s="399"/>
      <c r="B9" s="400"/>
      <c r="C9" s="400"/>
      <c r="D9" s="400"/>
      <c r="E9" s="400"/>
      <c r="F9" s="400"/>
      <c r="G9" s="400"/>
      <c r="H9" s="400"/>
      <c r="I9" s="401"/>
      <c r="J9" s="401"/>
      <c r="K9" s="401"/>
      <c r="L9" s="396"/>
    </row>
    <row r="10" spans="1:13" ht="6.75" customHeight="1" x14ac:dyDescent="0.3">
      <c r="A10" s="402"/>
      <c r="B10" s="400"/>
      <c r="C10" s="400"/>
      <c r="D10" s="400"/>
      <c r="E10" s="400"/>
      <c r="F10" s="400"/>
      <c r="G10" s="400"/>
      <c r="H10" s="400"/>
      <c r="I10" s="401"/>
      <c r="J10" s="401"/>
      <c r="K10" s="401"/>
      <c r="L10" s="396"/>
    </row>
    <row r="11" spans="1:13" ht="21" x14ac:dyDescent="0.4">
      <c r="A11" s="403" t="s">
        <v>6</v>
      </c>
      <c r="B11" s="400"/>
      <c r="C11" s="400"/>
      <c r="D11" s="400"/>
      <c r="E11" s="400"/>
      <c r="F11" s="400"/>
      <c r="G11" s="400"/>
      <c r="H11" s="400"/>
      <c r="I11" s="401"/>
      <c r="J11" s="401"/>
      <c r="K11" s="401"/>
      <c r="L11" s="396"/>
    </row>
    <row r="12" spans="1:13" ht="21" x14ac:dyDescent="0.4">
      <c r="A12" s="403" t="s">
        <v>217</v>
      </c>
      <c r="B12" s="401"/>
      <c r="C12" s="401"/>
      <c r="D12" s="401"/>
      <c r="E12" s="401"/>
      <c r="F12" s="401"/>
      <c r="G12" s="401"/>
      <c r="H12" s="401"/>
      <c r="I12" s="401"/>
      <c r="J12" s="401"/>
      <c r="K12" s="401"/>
      <c r="L12" s="396"/>
    </row>
    <row r="13" spans="1:13" x14ac:dyDescent="0.25">
      <c r="A13" s="398"/>
      <c r="B13" s="398"/>
      <c r="C13" s="398"/>
      <c r="D13" s="398"/>
      <c r="E13" s="398"/>
      <c r="F13" s="398"/>
      <c r="G13" s="398"/>
      <c r="H13" s="398"/>
      <c r="I13" s="398"/>
      <c r="J13" s="398"/>
      <c r="K13" s="398"/>
      <c r="L13" s="396"/>
    </row>
    <row r="14" spans="1:13" x14ac:dyDescent="0.25">
      <c r="A14" s="398"/>
      <c r="B14" s="398"/>
      <c r="C14" s="398"/>
      <c r="D14" s="396"/>
      <c r="E14" s="404" t="s">
        <v>10</v>
      </c>
      <c r="F14" s="405"/>
      <c r="G14" s="434"/>
      <c r="H14" s="435"/>
      <c r="I14" s="435"/>
      <c r="J14" s="406"/>
      <c r="K14" s="398"/>
      <c r="L14" s="396"/>
    </row>
    <row r="15" spans="1:13" x14ac:dyDescent="0.25">
      <c r="A15" s="398"/>
      <c r="B15" s="398"/>
      <c r="C15" s="398"/>
      <c r="D15" s="405"/>
      <c r="E15" s="407"/>
      <c r="F15" s="398"/>
      <c r="G15" s="398"/>
      <c r="H15" s="398"/>
      <c r="I15" s="398"/>
      <c r="J15" s="398"/>
      <c r="K15" s="398"/>
      <c r="L15" s="396"/>
    </row>
    <row r="16" spans="1:13" ht="12.75" customHeight="1" x14ac:dyDescent="0.25">
      <c r="A16" s="444" t="s">
        <v>215</v>
      </c>
      <c r="B16" s="444"/>
      <c r="C16" s="444"/>
      <c r="D16" s="444"/>
      <c r="E16" s="444"/>
      <c r="F16" s="398"/>
      <c r="G16" s="440"/>
      <c r="H16" s="441"/>
      <c r="I16" s="441"/>
      <c r="J16" s="406"/>
      <c r="K16" s="398"/>
      <c r="L16" s="396"/>
    </row>
    <row r="17" spans="1:12" x14ac:dyDescent="0.25">
      <c r="A17" s="444"/>
      <c r="B17" s="444"/>
      <c r="C17" s="444"/>
      <c r="D17" s="444"/>
      <c r="E17" s="444"/>
      <c r="F17" s="398"/>
      <c r="G17" s="398"/>
      <c r="H17" s="398"/>
      <c r="I17" s="398"/>
      <c r="J17" s="406"/>
      <c r="K17" s="398"/>
      <c r="L17" s="396"/>
    </row>
    <row r="18" spans="1:12" x14ac:dyDescent="0.25">
      <c r="A18" s="398"/>
      <c r="B18" s="398"/>
      <c r="C18" s="398"/>
      <c r="D18" s="398"/>
      <c r="E18" s="398"/>
      <c r="F18" s="398"/>
      <c r="G18" s="398"/>
      <c r="H18" s="398"/>
      <c r="I18" s="398"/>
      <c r="J18" s="398"/>
      <c r="K18" s="398"/>
      <c r="L18" s="396"/>
    </row>
    <row r="19" spans="1:12" x14ac:dyDescent="0.25">
      <c r="A19" s="398"/>
      <c r="B19" s="398"/>
      <c r="C19" s="398"/>
      <c r="D19" s="398"/>
      <c r="E19" s="404" t="s">
        <v>11</v>
      </c>
      <c r="F19" s="405"/>
      <c r="G19" s="436">
        <v>2024</v>
      </c>
      <c r="H19" s="437"/>
      <c r="I19" s="437"/>
      <c r="J19" s="406"/>
      <c r="K19" s="398"/>
      <c r="L19" s="396"/>
    </row>
    <row r="20" spans="1:12" x14ac:dyDescent="0.25">
      <c r="A20" s="398"/>
      <c r="B20" s="398"/>
      <c r="C20" s="398"/>
      <c r="D20" s="398"/>
      <c r="E20" s="398"/>
      <c r="F20" s="398"/>
      <c r="G20" s="398"/>
      <c r="H20" s="398"/>
      <c r="I20" s="398"/>
      <c r="J20" s="398"/>
      <c r="K20" s="398"/>
      <c r="L20" s="396"/>
    </row>
    <row r="21" spans="1:12" x14ac:dyDescent="0.25">
      <c r="A21" s="408"/>
      <c r="B21" s="404"/>
      <c r="C21" s="404"/>
      <c r="D21" s="404"/>
      <c r="E21" s="409" t="s">
        <v>158</v>
      </c>
      <c r="F21" s="410"/>
      <c r="G21" s="398"/>
      <c r="H21" s="398"/>
      <c r="I21" s="398"/>
      <c r="J21" s="398"/>
      <c r="K21" s="410"/>
      <c r="L21" s="396"/>
    </row>
    <row r="22" spans="1:12" x14ac:dyDescent="0.25">
      <c r="A22" s="408"/>
      <c r="B22" s="404"/>
      <c r="C22" s="404"/>
      <c r="D22" s="404"/>
      <c r="E22" s="404" t="s">
        <v>218</v>
      </c>
      <c r="F22" s="410"/>
      <c r="G22" s="442"/>
      <c r="H22" s="443"/>
      <c r="I22" s="443"/>
      <c r="J22" s="406"/>
      <c r="K22" s="410"/>
      <c r="L22" s="396"/>
    </row>
    <row r="23" spans="1:12" x14ac:dyDescent="0.25">
      <c r="A23" s="408"/>
      <c r="B23" s="411"/>
      <c r="C23" s="404"/>
      <c r="D23" s="406"/>
      <c r="E23" s="398"/>
      <c r="F23" s="410"/>
      <c r="G23" s="398"/>
      <c r="H23" s="398"/>
      <c r="I23" s="398"/>
      <c r="J23" s="406"/>
      <c r="K23" s="410"/>
      <c r="L23" s="396"/>
    </row>
    <row r="24" spans="1:12" x14ac:dyDescent="0.25">
      <c r="A24" s="408" t="s">
        <v>121</v>
      </c>
      <c r="B24" s="401"/>
      <c r="C24" s="401"/>
      <c r="D24" s="401"/>
      <c r="E24" s="401"/>
      <c r="F24" s="401"/>
      <c r="G24" s="401"/>
      <c r="H24" s="401"/>
      <c r="I24" s="401"/>
      <c r="J24" s="401"/>
      <c r="K24" s="401"/>
      <c r="L24" s="396"/>
    </row>
    <row r="25" spans="1:12" x14ac:dyDescent="0.25">
      <c r="A25" s="408"/>
      <c r="B25" s="401"/>
      <c r="C25" s="401"/>
      <c r="D25" s="401"/>
      <c r="E25" s="401"/>
      <c r="F25" s="401"/>
      <c r="G25" s="401"/>
      <c r="H25" s="401"/>
      <c r="I25" s="401"/>
      <c r="J25" s="401"/>
      <c r="K25" s="401"/>
      <c r="L25" s="396"/>
    </row>
    <row r="26" spans="1:12" x14ac:dyDescent="0.25">
      <c r="A26" s="408"/>
      <c r="B26" s="404"/>
      <c r="C26" s="404"/>
      <c r="D26" s="404"/>
      <c r="E26" s="404"/>
      <c r="F26" s="410"/>
      <c r="G26" s="398"/>
      <c r="H26" s="404" t="s">
        <v>162</v>
      </c>
      <c r="I26" s="398"/>
      <c r="J26" s="406"/>
      <c r="K26" s="410"/>
      <c r="L26" s="396"/>
    </row>
    <row r="27" spans="1:12" x14ac:dyDescent="0.25">
      <c r="A27" s="408"/>
      <c r="B27" s="412" t="s">
        <v>163</v>
      </c>
      <c r="C27" s="404"/>
      <c r="D27" s="404"/>
      <c r="E27" s="404"/>
      <c r="F27" s="410"/>
      <c r="G27" s="398"/>
      <c r="H27" s="404"/>
      <c r="I27" s="398"/>
      <c r="J27" s="406"/>
      <c r="K27" s="410"/>
      <c r="L27" s="396"/>
    </row>
    <row r="28" spans="1:12" x14ac:dyDescent="0.25">
      <c r="A28" s="408"/>
      <c r="B28" s="412"/>
      <c r="C28" s="404"/>
      <c r="D28" s="404"/>
      <c r="E28" s="404"/>
      <c r="F28" s="410"/>
      <c r="G28" s="398"/>
      <c r="H28" s="404"/>
      <c r="I28" s="398"/>
      <c r="J28" s="406"/>
      <c r="K28" s="410"/>
      <c r="L28" s="396"/>
    </row>
    <row r="29" spans="1:12" x14ac:dyDescent="0.25">
      <c r="A29" s="408"/>
      <c r="B29" s="404"/>
      <c r="C29" s="404"/>
      <c r="D29" s="404"/>
      <c r="E29" s="413" t="s">
        <v>164</v>
      </c>
      <c r="F29" s="410"/>
      <c r="G29" s="398"/>
      <c r="H29" s="414"/>
      <c r="I29" s="398"/>
      <c r="J29" s="406"/>
      <c r="K29" s="410"/>
      <c r="L29" s="396"/>
    </row>
    <row r="30" spans="1:12" x14ac:dyDescent="0.25">
      <c r="A30" s="408"/>
      <c r="B30" s="404"/>
      <c r="C30" s="404"/>
      <c r="D30" s="404"/>
      <c r="E30" s="412"/>
      <c r="F30" s="410"/>
      <c r="G30" s="398"/>
      <c r="H30" s="414"/>
      <c r="I30" s="398"/>
      <c r="J30" s="406"/>
      <c r="K30" s="410"/>
      <c r="L30" s="396"/>
    </row>
    <row r="31" spans="1:12" x14ac:dyDescent="0.25">
      <c r="A31" s="408"/>
      <c r="B31" s="415" t="s">
        <v>219</v>
      </c>
      <c r="C31" s="415"/>
      <c r="D31" s="415"/>
      <c r="E31" s="415"/>
      <c r="F31" s="415"/>
      <c r="G31" s="412"/>
      <c r="H31" s="404"/>
      <c r="I31" s="398"/>
      <c r="J31" s="406"/>
      <c r="K31" s="410"/>
      <c r="L31" s="396"/>
    </row>
    <row r="32" spans="1:12" x14ac:dyDescent="0.25">
      <c r="A32" s="408"/>
      <c r="B32" s="404"/>
      <c r="C32" s="404"/>
      <c r="D32" s="404"/>
      <c r="E32" s="404"/>
      <c r="F32" s="410"/>
      <c r="G32" s="398"/>
      <c r="H32" s="404"/>
      <c r="I32" s="398"/>
      <c r="J32" s="406"/>
      <c r="K32" s="410"/>
      <c r="L32" s="396"/>
    </row>
    <row r="33" spans="1:12" x14ac:dyDescent="0.25">
      <c r="A33" s="412"/>
      <c r="B33" s="412"/>
      <c r="C33" s="404"/>
      <c r="D33" s="416" t="s">
        <v>159</v>
      </c>
      <c r="E33" s="413" t="s">
        <v>160</v>
      </c>
      <c r="F33" s="410"/>
      <c r="G33" s="398"/>
      <c r="H33" s="413" t="s">
        <v>161</v>
      </c>
      <c r="I33" s="398"/>
      <c r="J33" s="406"/>
      <c r="K33" s="410"/>
      <c r="L33" s="396"/>
    </row>
    <row r="34" spans="1:12" x14ac:dyDescent="0.25">
      <c r="A34" s="412"/>
      <c r="B34" s="412"/>
      <c r="C34" s="404"/>
      <c r="D34" s="404"/>
      <c r="E34" s="404"/>
      <c r="F34" s="410"/>
      <c r="G34" s="398"/>
      <c r="H34" s="398"/>
      <c r="I34" s="398"/>
      <c r="J34" s="406"/>
      <c r="K34" s="410"/>
      <c r="L34" s="396"/>
    </row>
    <row r="35" spans="1:12" ht="17.399999999999999" x14ac:dyDescent="0.3">
      <c r="A35" s="417" t="s">
        <v>150</v>
      </c>
      <c r="B35" s="401"/>
      <c r="C35" s="401"/>
      <c r="D35" s="401"/>
      <c r="E35" s="401"/>
      <c r="F35" s="401"/>
      <c r="G35" s="401"/>
      <c r="H35" s="401"/>
      <c r="I35" s="401"/>
      <c r="J35" s="401"/>
      <c r="K35" s="401"/>
      <c r="L35" s="396"/>
    </row>
    <row r="36" spans="1:12" x14ac:dyDescent="0.25">
      <c r="A36" s="398"/>
      <c r="B36" s="407"/>
      <c r="C36" s="398"/>
      <c r="D36" s="398"/>
      <c r="E36" s="398"/>
      <c r="F36" s="398"/>
      <c r="G36" s="398"/>
      <c r="H36" s="398"/>
      <c r="I36" s="398"/>
      <c r="J36" s="398"/>
      <c r="K36" s="398"/>
      <c r="L36" s="396"/>
    </row>
    <row r="37" spans="1:12" x14ac:dyDescent="0.25">
      <c r="A37" s="398"/>
      <c r="B37" s="404" t="s">
        <v>12</v>
      </c>
      <c r="C37" s="405"/>
      <c r="D37" s="438"/>
      <c r="E37" s="439"/>
      <c r="F37" s="439"/>
      <c r="G37" s="439"/>
      <c r="H37" s="439"/>
      <c r="I37" s="398"/>
      <c r="J37" s="398"/>
      <c r="K37" s="398"/>
      <c r="L37" s="396"/>
    </row>
    <row r="38" spans="1:12" ht="6" customHeight="1" x14ac:dyDescent="0.25">
      <c r="A38" s="398"/>
      <c r="B38" s="404"/>
      <c r="C38" s="405"/>
      <c r="D38" s="398"/>
      <c r="E38" s="398"/>
      <c r="F38" s="398"/>
      <c r="G38" s="398"/>
      <c r="H38" s="398"/>
      <c r="I38" s="398"/>
      <c r="J38" s="398"/>
      <c r="K38" s="398"/>
      <c r="L38" s="396"/>
    </row>
    <row r="39" spans="1:12" x14ac:dyDescent="0.25">
      <c r="A39" s="398"/>
      <c r="B39" s="404" t="s">
        <v>13</v>
      </c>
      <c r="C39" s="405"/>
      <c r="D39" s="438"/>
      <c r="E39" s="439"/>
      <c r="F39" s="439"/>
      <c r="G39" s="439"/>
      <c r="H39" s="439"/>
      <c r="I39" s="398"/>
      <c r="J39" s="398"/>
      <c r="K39" s="398"/>
      <c r="L39" s="396"/>
    </row>
    <row r="40" spans="1:12" ht="6" customHeight="1" x14ac:dyDescent="0.25">
      <c r="A40" s="398"/>
      <c r="B40" s="404"/>
      <c r="C40" s="405"/>
      <c r="D40" s="398"/>
      <c r="E40" s="398"/>
      <c r="F40" s="398"/>
      <c r="G40" s="398"/>
      <c r="H40" s="398"/>
      <c r="I40" s="398"/>
      <c r="J40" s="398"/>
      <c r="K40" s="398"/>
      <c r="L40" s="396"/>
    </row>
    <row r="41" spans="1:12" x14ac:dyDescent="0.25">
      <c r="A41" s="398"/>
      <c r="B41" s="404" t="s">
        <v>14</v>
      </c>
      <c r="C41" s="405"/>
      <c r="D41" s="438"/>
      <c r="E41" s="439"/>
      <c r="F41" s="439"/>
      <c r="G41" s="439"/>
      <c r="H41" s="439"/>
      <c r="I41" s="398"/>
      <c r="J41" s="398"/>
      <c r="K41" s="398"/>
      <c r="L41" s="396"/>
    </row>
    <row r="42" spans="1:12" ht="6" customHeight="1" x14ac:dyDescent="0.25">
      <c r="A42" s="398"/>
      <c r="B42" s="404"/>
      <c r="C42" s="405"/>
      <c r="D42" s="398"/>
      <c r="E42" s="398"/>
      <c r="F42" s="398"/>
      <c r="G42" s="398"/>
      <c r="H42" s="398"/>
      <c r="I42" s="398"/>
      <c r="J42" s="398"/>
      <c r="K42" s="398"/>
      <c r="L42" s="396"/>
    </row>
    <row r="43" spans="1:12" x14ac:dyDescent="0.25">
      <c r="A43" s="398"/>
      <c r="B43" s="404" t="s">
        <v>15</v>
      </c>
      <c r="C43" s="405"/>
      <c r="D43" s="450"/>
      <c r="E43" s="439"/>
      <c r="F43" s="439"/>
      <c r="G43" s="439"/>
      <c r="H43" s="439"/>
      <c r="I43" s="398"/>
      <c r="J43" s="398"/>
      <c r="K43" s="398"/>
      <c r="L43" s="396"/>
    </row>
    <row r="44" spans="1:12" x14ac:dyDescent="0.25">
      <c r="A44" s="398"/>
      <c r="B44" s="398"/>
      <c r="C44" s="398"/>
      <c r="D44" s="398"/>
      <c r="E44" s="398"/>
      <c r="F44" s="398"/>
      <c r="G44" s="398"/>
      <c r="H44" s="398"/>
      <c r="I44" s="398"/>
      <c r="J44" s="398"/>
      <c r="K44" s="398"/>
      <c r="L44" s="396"/>
    </row>
    <row r="45" spans="1:12" ht="15.6" x14ac:dyDescent="0.3">
      <c r="A45" s="398"/>
      <c r="B45" s="426" t="s">
        <v>151</v>
      </c>
      <c r="C45" s="427"/>
      <c r="D45" s="427"/>
      <c r="E45" s="427"/>
      <c r="F45" s="427"/>
      <c r="G45" s="427"/>
      <c r="H45" s="427"/>
      <c r="I45" s="427"/>
      <c r="J45" s="427"/>
      <c r="K45" s="423"/>
      <c r="L45" s="396"/>
    </row>
    <row r="46" spans="1:12" ht="7.5" customHeight="1" x14ac:dyDescent="0.3">
      <c r="A46" s="398"/>
      <c r="B46" s="427"/>
      <c r="C46" s="427"/>
      <c r="D46" s="427"/>
      <c r="E46" s="427"/>
      <c r="F46" s="427"/>
      <c r="G46" s="427"/>
      <c r="H46" s="427"/>
      <c r="I46" s="427"/>
      <c r="J46" s="427"/>
      <c r="K46" s="423"/>
      <c r="L46" s="396"/>
    </row>
    <row r="47" spans="1:12" x14ac:dyDescent="0.25">
      <c r="A47" s="398"/>
      <c r="B47" s="447" t="s">
        <v>155</v>
      </c>
      <c r="C47" s="451"/>
      <c r="D47" s="451"/>
      <c r="E47" s="451"/>
      <c r="F47" s="451"/>
      <c r="G47" s="451"/>
      <c r="H47" s="451"/>
      <c r="I47" s="451"/>
      <c r="J47" s="451"/>
      <c r="K47" s="423"/>
      <c r="L47" s="396"/>
    </row>
    <row r="48" spans="1:12" ht="11.25" customHeight="1" x14ac:dyDescent="0.25">
      <c r="A48" s="398"/>
      <c r="B48" s="451"/>
      <c r="C48" s="451"/>
      <c r="D48" s="451"/>
      <c r="E48" s="451"/>
      <c r="F48" s="451"/>
      <c r="G48" s="451"/>
      <c r="H48" s="451"/>
      <c r="I48" s="451"/>
      <c r="J48" s="451"/>
      <c r="K48" s="423"/>
      <c r="L48" s="396"/>
    </row>
    <row r="49" spans="1:12" ht="12.75" customHeight="1" x14ac:dyDescent="0.25">
      <c r="A49" s="398"/>
      <c r="B49" s="451"/>
      <c r="C49" s="451"/>
      <c r="D49" s="451"/>
      <c r="E49" s="451"/>
      <c r="F49" s="451"/>
      <c r="G49" s="451"/>
      <c r="H49" s="451"/>
      <c r="I49" s="451"/>
      <c r="J49" s="451"/>
      <c r="K49" s="423"/>
      <c r="L49" s="396"/>
    </row>
    <row r="50" spans="1:12" ht="7.5" customHeight="1" x14ac:dyDescent="0.25">
      <c r="A50" s="398"/>
      <c r="B50" s="429"/>
      <c r="C50" s="429"/>
      <c r="D50" s="429"/>
      <c r="E50" s="429"/>
      <c r="F50" s="429"/>
      <c r="G50" s="429"/>
      <c r="H50" s="429"/>
      <c r="I50" s="429"/>
      <c r="J50" s="429"/>
      <c r="K50" s="423"/>
      <c r="L50" s="396"/>
    </row>
    <row r="51" spans="1:12" ht="13.5" customHeight="1" x14ac:dyDescent="0.25">
      <c r="A51" s="398"/>
      <c r="B51" s="429"/>
      <c r="C51" s="429"/>
      <c r="D51" s="429" t="s">
        <v>153</v>
      </c>
      <c r="E51" s="429"/>
      <c r="F51" s="429"/>
      <c r="G51" s="429"/>
      <c r="H51" s="429"/>
      <c r="I51" s="429"/>
      <c r="J51" s="429"/>
      <c r="K51" s="423"/>
      <c r="L51" s="396"/>
    </row>
    <row r="52" spans="1:12" ht="13.5" customHeight="1" x14ac:dyDescent="0.25">
      <c r="A52" s="398"/>
      <c r="B52" s="429"/>
      <c r="C52" s="429"/>
      <c r="D52" s="429" t="s">
        <v>154</v>
      </c>
      <c r="E52" s="429"/>
      <c r="F52" s="429"/>
      <c r="G52" s="429"/>
      <c r="H52" s="429"/>
      <c r="I52" s="429"/>
      <c r="J52" s="429"/>
      <c r="K52" s="423"/>
      <c r="L52" s="396"/>
    </row>
    <row r="53" spans="1:12" ht="7.5" customHeight="1" x14ac:dyDescent="0.25">
      <c r="A53" s="398"/>
      <c r="B53" s="429"/>
      <c r="C53" s="429"/>
      <c r="D53" s="429"/>
      <c r="E53" s="429"/>
      <c r="F53" s="429"/>
      <c r="G53" s="429"/>
      <c r="H53" s="429"/>
      <c r="I53" s="429"/>
      <c r="J53" s="429"/>
      <c r="K53" s="423"/>
      <c r="L53" s="396"/>
    </row>
    <row r="54" spans="1:12" ht="27" customHeight="1" x14ac:dyDescent="0.25">
      <c r="A54" s="398"/>
      <c r="B54" s="447" t="s">
        <v>157</v>
      </c>
      <c r="C54" s="447"/>
      <c r="D54" s="447"/>
      <c r="E54" s="447"/>
      <c r="F54" s="447"/>
      <c r="G54" s="447"/>
      <c r="H54" s="447"/>
      <c r="I54" s="447"/>
      <c r="J54" s="447"/>
      <c r="K54" s="423"/>
      <c r="L54" s="396"/>
    </row>
    <row r="55" spans="1:12" ht="15.6" x14ac:dyDescent="0.3">
      <c r="A55" s="418"/>
      <c r="B55" s="426" t="s">
        <v>137</v>
      </c>
      <c r="C55" s="427"/>
      <c r="D55" s="427"/>
      <c r="E55" s="427"/>
      <c r="F55" s="427"/>
      <c r="G55" s="427"/>
      <c r="H55" s="427"/>
      <c r="I55" s="427"/>
      <c r="J55" s="427"/>
      <c r="K55" s="424"/>
      <c r="L55" s="396"/>
    </row>
    <row r="56" spans="1:12" x14ac:dyDescent="0.25">
      <c r="A56" s="418"/>
      <c r="B56" s="430"/>
      <c r="C56" s="430"/>
      <c r="D56" s="430"/>
      <c r="E56" s="430"/>
      <c r="F56" s="430"/>
      <c r="G56" s="430"/>
      <c r="H56" s="430"/>
      <c r="I56" s="430"/>
      <c r="J56" s="430"/>
      <c r="K56" s="424"/>
      <c r="L56" s="396"/>
    </row>
    <row r="57" spans="1:12" ht="25.5" customHeight="1" x14ac:dyDescent="0.25">
      <c r="A57" s="418"/>
      <c r="B57" s="430"/>
      <c r="C57" s="429"/>
      <c r="D57" s="447" t="s">
        <v>156</v>
      </c>
      <c r="E57" s="452"/>
      <c r="F57" s="452"/>
      <c r="G57" s="452"/>
      <c r="H57" s="452"/>
      <c r="I57" s="452"/>
      <c r="J57" s="452"/>
      <c r="K57" s="424"/>
      <c r="L57" s="396"/>
    </row>
    <row r="58" spans="1:12" ht="27" customHeight="1" x14ac:dyDescent="0.25">
      <c r="A58" s="418"/>
      <c r="B58" s="430"/>
      <c r="C58" s="432"/>
      <c r="D58" s="447" t="s">
        <v>234</v>
      </c>
      <c r="E58" s="453"/>
      <c r="F58" s="453"/>
      <c r="G58" s="453"/>
      <c r="H58" s="453"/>
      <c r="I58" s="453"/>
      <c r="J58" s="453"/>
      <c r="K58" s="424"/>
      <c r="L58" s="396"/>
    </row>
    <row r="59" spans="1:12" ht="4.5" customHeight="1" x14ac:dyDescent="0.25">
      <c r="A59" s="418"/>
      <c r="B59" s="430"/>
      <c r="C59" s="432"/>
      <c r="D59" s="428"/>
      <c r="E59" s="431"/>
      <c r="F59" s="431"/>
      <c r="G59" s="431"/>
      <c r="H59" s="431"/>
      <c r="I59" s="431"/>
      <c r="J59" s="432"/>
      <c r="K59" s="424"/>
      <c r="L59" s="396"/>
    </row>
    <row r="60" spans="1:12" ht="27" customHeight="1" x14ac:dyDescent="0.25">
      <c r="A60" s="418"/>
      <c r="B60" s="430"/>
      <c r="C60" s="432"/>
      <c r="D60" s="447" t="s">
        <v>233</v>
      </c>
      <c r="E60" s="452"/>
      <c r="F60" s="452"/>
      <c r="G60" s="452"/>
      <c r="H60" s="452"/>
      <c r="I60" s="452"/>
      <c r="J60" s="453"/>
      <c r="K60" s="424"/>
      <c r="L60" s="396"/>
    </row>
    <row r="61" spans="1:12" ht="4.5" customHeight="1" x14ac:dyDescent="0.25">
      <c r="A61" s="418"/>
      <c r="B61" s="430"/>
      <c r="C61" s="432"/>
      <c r="D61" s="432"/>
      <c r="E61" s="432"/>
      <c r="F61" s="432"/>
      <c r="G61" s="432"/>
      <c r="H61" s="432"/>
      <c r="I61" s="432"/>
      <c r="J61" s="432"/>
      <c r="K61" s="424"/>
      <c r="L61" s="396"/>
    </row>
    <row r="62" spans="1:12" ht="40.5" customHeight="1" x14ac:dyDescent="0.25">
      <c r="A62" s="418"/>
      <c r="B62" s="430"/>
      <c r="C62" s="432"/>
      <c r="D62" s="447" t="s">
        <v>216</v>
      </c>
      <c r="E62" s="447"/>
      <c r="F62" s="447"/>
      <c r="G62" s="447"/>
      <c r="H62" s="447"/>
      <c r="I62" s="447"/>
      <c r="J62" s="448"/>
      <c r="K62" s="424"/>
      <c r="L62" s="396"/>
    </row>
    <row r="63" spans="1:12" ht="48.75" customHeight="1" x14ac:dyDescent="0.25">
      <c r="A63" s="418"/>
      <c r="B63" s="430"/>
      <c r="C63" s="432"/>
      <c r="D63" s="454" t="s">
        <v>235</v>
      </c>
      <c r="E63" s="454"/>
      <c r="F63" s="454"/>
      <c r="G63" s="454"/>
      <c r="H63" s="454"/>
      <c r="I63" s="454"/>
      <c r="J63" s="454"/>
      <c r="K63" s="424"/>
      <c r="L63" s="396"/>
    </row>
    <row r="64" spans="1:12" ht="3.75" customHeight="1" x14ac:dyDescent="0.25">
      <c r="A64" s="418"/>
      <c r="B64" s="430"/>
      <c r="C64" s="432"/>
      <c r="D64" s="433"/>
      <c r="E64" s="433"/>
      <c r="F64" s="433"/>
      <c r="G64" s="433"/>
      <c r="H64" s="433"/>
      <c r="I64" s="433"/>
      <c r="J64" s="433"/>
      <c r="K64" s="424"/>
      <c r="L64" s="396"/>
    </row>
    <row r="65" spans="1:12" ht="36.75" customHeight="1" x14ac:dyDescent="0.25">
      <c r="A65" s="418"/>
      <c r="B65" s="430"/>
      <c r="C65" s="430"/>
      <c r="D65" s="447" t="s">
        <v>236</v>
      </c>
      <c r="E65" s="449"/>
      <c r="F65" s="449"/>
      <c r="G65" s="449"/>
      <c r="H65" s="449"/>
      <c r="I65" s="449"/>
      <c r="J65" s="448"/>
      <c r="K65" s="425"/>
      <c r="L65" s="396"/>
    </row>
    <row r="66" spans="1:12" ht="12.75" customHeight="1" x14ac:dyDescent="0.25">
      <c r="A66" s="418"/>
      <c r="B66" s="401"/>
      <c r="C66" s="401"/>
      <c r="D66" s="401"/>
      <c r="E66" s="401"/>
      <c r="F66" s="401"/>
      <c r="G66" s="420"/>
      <c r="H66" s="419"/>
      <c r="I66" s="419"/>
      <c r="J66" s="420"/>
      <c r="K66" s="419"/>
      <c r="L66" s="396"/>
    </row>
    <row r="67" spans="1:12" ht="20.25" customHeight="1" x14ac:dyDescent="0.3">
      <c r="A67" s="417"/>
      <c r="B67" s="401"/>
      <c r="C67" s="401"/>
      <c r="D67" s="401"/>
      <c r="E67" s="401"/>
      <c r="F67" s="401"/>
      <c r="G67" s="401"/>
      <c r="H67" s="421">
        <v>351</v>
      </c>
      <c r="I67" s="422" t="s">
        <v>189</v>
      </c>
      <c r="J67" s="401"/>
      <c r="K67" s="401"/>
      <c r="L67" s="396"/>
    </row>
    <row r="68" spans="1:12" ht="25.5" customHeight="1" x14ac:dyDescent="0.25">
      <c r="A68" s="445" t="s">
        <v>8</v>
      </c>
      <c r="B68" s="446"/>
      <c r="C68" s="446"/>
      <c r="D68" s="446"/>
      <c r="E68" s="446"/>
      <c r="F68" s="446"/>
      <c r="G68" s="446"/>
      <c r="H68" s="446"/>
      <c r="I68" s="446"/>
      <c r="J68" s="446"/>
      <c r="K68" s="446"/>
      <c r="L68" s="446"/>
    </row>
    <row r="69" spans="1:12" x14ac:dyDescent="0.25">
      <c r="A69" s="3"/>
      <c r="B69" s="3" t="s">
        <v>7</v>
      </c>
      <c r="C69" s="3"/>
      <c r="D69" s="3"/>
      <c r="E69" s="3"/>
      <c r="F69" s="3"/>
      <c r="G69" s="3"/>
      <c r="H69" s="3"/>
      <c r="I69" s="3"/>
      <c r="J69" s="3"/>
      <c r="K69" s="3"/>
    </row>
    <row r="70" spans="1:12" x14ac:dyDescent="0.25">
      <c r="A70" s="3"/>
      <c r="B70" s="3" t="s">
        <v>7</v>
      </c>
      <c r="C70" s="3"/>
      <c r="D70" s="3"/>
      <c r="E70" s="3"/>
      <c r="F70" s="3"/>
      <c r="G70" s="3"/>
      <c r="H70" s="3"/>
      <c r="I70" s="3"/>
      <c r="J70" s="3"/>
      <c r="K70" s="3"/>
    </row>
    <row r="71" spans="1:12" ht="15" customHeight="1" x14ac:dyDescent="0.25">
      <c r="A71" s="3"/>
      <c r="B71" s="3"/>
      <c r="C71" s="3"/>
      <c r="D71" s="3"/>
      <c r="E71" s="3"/>
      <c r="F71" s="3"/>
      <c r="G71" s="3"/>
      <c r="H71" s="3"/>
      <c r="I71" s="3"/>
      <c r="J71" s="3"/>
      <c r="K71" s="3"/>
    </row>
    <row r="72" spans="1:12" x14ac:dyDescent="0.25">
      <c r="A72" s="3"/>
      <c r="B72" s="3"/>
      <c r="C72" s="3"/>
      <c r="D72" s="3"/>
      <c r="E72" s="3"/>
      <c r="F72" s="3"/>
      <c r="G72" s="3"/>
      <c r="H72" s="3"/>
      <c r="I72" s="3"/>
      <c r="J72" s="3"/>
      <c r="K72" s="3"/>
    </row>
    <row r="73" spans="1:12" ht="15" customHeight="1" x14ac:dyDescent="0.25">
      <c r="A73" s="3"/>
      <c r="B73" s="3"/>
      <c r="C73" s="3"/>
      <c r="D73" s="3"/>
      <c r="E73" s="3"/>
      <c r="F73" s="3"/>
      <c r="G73" s="3"/>
      <c r="H73" s="3"/>
      <c r="I73" s="3"/>
      <c r="J73" s="3"/>
      <c r="K73" s="3"/>
    </row>
    <row r="74" spans="1:12" x14ac:dyDescent="0.25">
      <c r="A74" s="3"/>
      <c r="B74" s="3"/>
      <c r="C74" s="3"/>
      <c r="D74" s="3"/>
      <c r="E74" s="3"/>
      <c r="F74" s="3"/>
      <c r="G74" s="3"/>
      <c r="H74" s="3"/>
      <c r="I74" s="3"/>
      <c r="J74" s="3"/>
      <c r="K74" s="3"/>
    </row>
    <row r="75" spans="1:12" x14ac:dyDescent="0.25">
      <c r="A75" s="3"/>
      <c r="B75" s="3"/>
      <c r="C75" s="3"/>
      <c r="D75" s="3"/>
      <c r="E75" s="3"/>
      <c r="F75" s="3"/>
      <c r="G75" s="3"/>
      <c r="H75" s="3"/>
      <c r="I75" s="3"/>
      <c r="J75" s="3"/>
      <c r="K75" s="3"/>
    </row>
  </sheetData>
  <sheetProtection algorithmName="SHA-512" hashValue="893iKLSnPO0kranSvJgmWG75R13Xy3eovuKMgdNQdvBkfatyZwXXsK8Na6DcJtfPfCsPf+LJd6mM/qXl39qarw==" saltValue="/U8MYdCzQJah3ts416tM+g==" spinCount="100000" sheet="1" objects="1" scenarios="1"/>
  <mergeCells count="18">
    <mergeCell ref="A68:L68"/>
    <mergeCell ref="D62:J62"/>
    <mergeCell ref="D65:J65"/>
    <mergeCell ref="D41:H41"/>
    <mergeCell ref="D43:H43"/>
    <mergeCell ref="B54:J54"/>
    <mergeCell ref="B47:J49"/>
    <mergeCell ref="D57:J57"/>
    <mergeCell ref="D58:J58"/>
    <mergeCell ref="D60:J60"/>
    <mergeCell ref="D63:J63"/>
    <mergeCell ref="G14:I14"/>
    <mergeCell ref="G19:I19"/>
    <mergeCell ref="D37:H37"/>
    <mergeCell ref="D39:H39"/>
    <mergeCell ref="G16:I16"/>
    <mergeCell ref="G22:I22"/>
    <mergeCell ref="A16:E17"/>
  </mergeCells>
  <phoneticPr fontId="0" type="noConversion"/>
  <printOptions horizontalCentered="1"/>
  <pageMargins left="0.78740157480314965" right="0.78740157480314965" top="0.98425196850393704" bottom="0.98425196850393704" header="0.51181102362204722" footer="0.51181102362204722"/>
  <pageSetup paperSize="5" scale="90" orientation="portrait" r:id="rId1"/>
  <headerFooter alignWithMargins="0">
    <oddFooter>&amp;LCONFIDENTIEL&amp;C&amp;A&amp;RCONFIDENTIEL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defaultSize="0" autoFill="0" autoLine="0" autoPict="0">
                <anchor moveWithCells="1">
                  <from>
                    <xdr:col>3</xdr:col>
                    <xdr:colOff>906780</xdr:colOff>
                    <xdr:row>27</xdr:row>
                    <xdr:rowOff>137160</xdr:rowOff>
                  </from>
                  <to>
                    <xdr:col>4</xdr:col>
                    <xdr:colOff>22860</xdr:colOff>
                    <xdr:row>29</xdr:row>
                    <xdr:rowOff>30480</xdr:rowOff>
                  </to>
                </anchor>
              </controlPr>
            </control>
          </mc:Choice>
        </mc:AlternateContent>
        <mc:AlternateContent xmlns:mc="http://schemas.openxmlformats.org/markup-compatibility/2006">
          <mc:Choice Requires="x14">
            <control shapeId="11302" r:id="rId5" name="Check Box 38">
              <controlPr defaultSize="0" autoFill="0" autoLine="0" autoPict="0">
                <anchor moveWithCells="1">
                  <from>
                    <xdr:col>3</xdr:col>
                    <xdr:colOff>220980</xdr:colOff>
                    <xdr:row>31</xdr:row>
                    <xdr:rowOff>137160</xdr:rowOff>
                  </from>
                  <to>
                    <xdr:col>3</xdr:col>
                    <xdr:colOff>541020</xdr:colOff>
                    <xdr:row>33</xdr:row>
                    <xdr:rowOff>30480</xdr:rowOff>
                  </to>
                </anchor>
              </controlPr>
            </control>
          </mc:Choice>
        </mc:AlternateContent>
        <mc:AlternateContent xmlns:mc="http://schemas.openxmlformats.org/markup-compatibility/2006">
          <mc:Choice Requires="x14">
            <control shapeId="11303" r:id="rId6" name="Check Box 39">
              <controlPr defaultSize="0" autoFill="0" autoLine="0" autoPict="0">
                <anchor moveWithCells="1">
                  <from>
                    <xdr:col>3</xdr:col>
                    <xdr:colOff>998220</xdr:colOff>
                    <xdr:row>31</xdr:row>
                    <xdr:rowOff>137160</xdr:rowOff>
                  </from>
                  <to>
                    <xdr:col>4</xdr:col>
                    <xdr:colOff>106680</xdr:colOff>
                    <xdr:row>33</xdr:row>
                    <xdr:rowOff>30480</xdr:rowOff>
                  </to>
                </anchor>
              </controlPr>
            </control>
          </mc:Choice>
        </mc:AlternateContent>
        <mc:AlternateContent xmlns:mc="http://schemas.openxmlformats.org/markup-compatibility/2006">
          <mc:Choice Requires="x14">
            <control shapeId="11304" r:id="rId7" name="Check Box 40">
              <controlPr defaultSize="0" autoFill="0" autoLine="0" autoPict="0">
                <anchor moveWithCells="1">
                  <from>
                    <xdr:col>6</xdr:col>
                    <xdr:colOff>647700</xdr:colOff>
                    <xdr:row>31</xdr:row>
                    <xdr:rowOff>137160</xdr:rowOff>
                  </from>
                  <to>
                    <xdr:col>7</xdr:col>
                    <xdr:colOff>99060</xdr:colOff>
                    <xdr:row>33</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0"/>
  <dimension ref="A1:BA62"/>
  <sheetViews>
    <sheetView showGridLines="0" zoomScale="85" zoomScaleNormal="85" workbookViewId="0">
      <pane xSplit="6" ySplit="8" topLeftCell="G9" activePane="bottomRight" state="frozen"/>
      <selection activeCell="D57" sqref="D57:J57"/>
      <selection pane="topRight" activeCell="D57" sqref="D57:J57"/>
      <selection pane="bottomLeft" activeCell="D57" sqref="D57:J57"/>
      <selection pane="bottomRight" activeCell="D57" sqref="D57:J57"/>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45</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2"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3"/>
      <c r="F9" s="174"/>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NproFW1m+7YxZ9gw7neHP4RCcAxjnBl0IWNglqMFsbsFKzvXwiBufPazviMIiHJnegr25XeYHHegMxa+tY2fLA==" saltValue="4rsbJAEW1yvNhnc/86OubQ==" spinCount="100000" sheet="1" objects="1" scenarios="1"/>
  <phoneticPr fontId="0" type="noConversion"/>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1"/>
  <dimension ref="A1:BA62"/>
  <sheetViews>
    <sheetView showGridLines="0" zoomScale="85" zoomScaleNormal="85" workbookViewId="0">
      <pane xSplit="6" ySplit="8" topLeftCell="G9" activePane="bottomRight" state="frozen"/>
      <selection activeCell="D57" sqref="D57:J57"/>
      <selection pane="topRight" activeCell="D57" sqref="D57:J57"/>
      <selection pane="bottomLeft" activeCell="D57" sqref="D57:J57"/>
      <selection pane="bottomRight" activeCell="D57" sqref="D57:J57"/>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38</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2"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5"/>
      <c r="F9" s="176"/>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C91J4VPjZt90ld+hu0dFw9sdmoe02g+NEseXvocg+8oJEyVbtOwdDCWPqP2na9KqeJ9s9ncj8ZcN6EJmZQB97g==" saltValue="KAJhd7usiu0Ka4T0sRblHg==" spinCount="100000" sheet="1" objects="1" scenarios="1"/>
  <phoneticPr fontId="0" type="noConversion"/>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dimension ref="A1:T58"/>
  <sheetViews>
    <sheetView showGridLines="0" zoomScaleNormal="100" workbookViewId="0">
      <pane ySplit="7" topLeftCell="A40" activePane="bottomLeft" state="frozen"/>
      <selection activeCell="D57" sqref="D57:J57"/>
      <selection pane="bottomLeft" activeCell="H47" sqref="H47"/>
    </sheetView>
  </sheetViews>
  <sheetFormatPr baseColWidth="10" defaultColWidth="11.44140625" defaultRowHeight="11.4" x14ac:dyDescent="0.2"/>
  <cols>
    <col min="1" max="1" width="2.33203125" style="57" customWidth="1"/>
    <col min="2" max="2" width="42.5546875" style="57" customWidth="1"/>
    <col min="3" max="3" width="0.6640625" style="57" customWidth="1"/>
    <col min="4" max="4" width="14" style="57" customWidth="1"/>
    <col min="5" max="5" width="0.6640625" style="57" customWidth="1"/>
    <col min="6" max="6" width="13.33203125" style="57" customWidth="1"/>
    <col min="7" max="7" width="0.6640625" style="57" customWidth="1"/>
    <col min="8" max="8" width="14" style="57" customWidth="1"/>
    <col min="9" max="9" width="0.6640625" style="57" customWidth="1"/>
    <col min="10" max="10" width="13.5546875" style="57" customWidth="1"/>
    <col min="11" max="11" width="0.6640625" style="57" customWidth="1"/>
    <col min="12" max="12" width="14.33203125" style="57" customWidth="1"/>
    <col min="13" max="13" width="0.6640625" style="57" customWidth="1"/>
    <col min="14" max="14" width="14.33203125" style="57" customWidth="1"/>
    <col min="15" max="15" width="0.6640625" style="57" customWidth="1"/>
    <col min="16" max="16" width="13.5546875" style="57" customWidth="1"/>
    <col min="17" max="17" width="0.6640625" style="57" customWidth="1"/>
    <col min="18" max="18" width="12.33203125" style="57" customWidth="1"/>
    <col min="19" max="19" width="0.6640625" style="57" customWidth="1"/>
    <col min="20" max="20" width="12.6640625" style="57" customWidth="1"/>
    <col min="21" max="21" width="13" style="57" customWidth="1"/>
    <col min="22" max="16384" width="11.44140625" style="57"/>
  </cols>
  <sheetData>
    <row r="1" spans="1:20" ht="57.75" customHeight="1" thickBot="1" x14ac:dyDescent="0.25"/>
    <row r="2" spans="1:20" ht="18" customHeight="1" x14ac:dyDescent="0.25">
      <c r="A2" s="58" t="s">
        <v>113</v>
      </c>
      <c r="B2" s="59"/>
      <c r="C2" s="59"/>
      <c r="D2" s="60"/>
      <c r="E2" s="60"/>
      <c r="F2" s="59"/>
      <c r="G2" s="59"/>
      <c r="H2" s="59"/>
      <c r="I2" s="59"/>
      <c r="J2" s="59"/>
      <c r="K2" s="59"/>
      <c r="L2" s="59"/>
      <c r="M2" s="59"/>
      <c r="N2" s="59"/>
      <c r="O2" s="59"/>
      <c r="P2" s="59"/>
      <c r="Q2" s="59"/>
      <c r="R2" s="59"/>
      <c r="S2" s="59"/>
      <c r="T2" s="61"/>
    </row>
    <row r="3" spans="1:20" ht="6" customHeight="1" x14ac:dyDescent="0.2">
      <c r="A3" s="62"/>
      <c r="B3" s="63"/>
      <c r="C3" s="63"/>
      <c r="D3" s="63"/>
      <c r="E3" s="63"/>
      <c r="F3" s="63"/>
      <c r="G3" s="63"/>
      <c r="H3" s="63"/>
      <c r="I3" s="63"/>
      <c r="J3" s="63"/>
      <c r="K3" s="63"/>
      <c r="L3" s="63"/>
      <c r="M3" s="63"/>
      <c r="N3" s="63"/>
      <c r="O3" s="63"/>
      <c r="P3" s="63"/>
      <c r="Q3" s="63"/>
      <c r="R3" s="63"/>
      <c r="S3" s="63"/>
      <c r="T3" s="64"/>
    </row>
    <row r="4" spans="1:20" ht="12" x14ac:dyDescent="0.25">
      <c r="A4" s="65" t="str">
        <f>CONCATENATE(CONCATENATE("Municipalité de ",'#1 Identification'!G14," - ", "Année ",'#1 Identification'!G19))</f>
        <v>Municipalité de  - Année 2024</v>
      </c>
      <c r="B4" s="63"/>
      <c r="C4" s="63"/>
      <c r="D4" s="63"/>
      <c r="E4" s="63"/>
      <c r="F4" s="63"/>
      <c r="G4" s="63"/>
      <c r="H4" s="63"/>
      <c r="I4" s="63"/>
      <c r="J4" s="63"/>
      <c r="K4" s="63"/>
      <c r="L4" s="63"/>
      <c r="M4" s="63"/>
      <c r="N4" s="63"/>
      <c r="O4" s="63"/>
      <c r="P4" s="63"/>
      <c r="Q4" s="63"/>
      <c r="R4" s="63"/>
      <c r="S4" s="63"/>
      <c r="T4" s="64"/>
    </row>
    <row r="5" spans="1:20" ht="6" customHeight="1" thickBot="1" x14ac:dyDescent="0.25">
      <c r="A5" s="66"/>
      <c r="B5" s="67"/>
      <c r="C5" s="67"/>
      <c r="D5" s="67"/>
      <c r="E5" s="67"/>
      <c r="F5" s="67"/>
      <c r="G5" s="67"/>
      <c r="H5" s="67"/>
      <c r="I5" s="67"/>
      <c r="J5" s="67"/>
      <c r="K5" s="67"/>
      <c r="L5" s="67"/>
      <c r="M5" s="67"/>
      <c r="N5" s="67"/>
      <c r="O5" s="67"/>
      <c r="P5" s="67"/>
      <c r="Q5" s="67"/>
      <c r="R5" s="67"/>
      <c r="S5" s="67"/>
      <c r="T5" s="68"/>
    </row>
    <row r="6" spans="1:20" ht="6.75" customHeight="1" thickBot="1" x14ac:dyDescent="0.25">
      <c r="A6" s="69"/>
      <c r="B6" s="69"/>
      <c r="C6" s="69"/>
      <c r="D6" s="69"/>
      <c r="E6" s="69"/>
      <c r="F6" s="69"/>
      <c r="G6" s="69"/>
      <c r="H6" s="69"/>
      <c r="I6" s="69"/>
      <c r="J6" s="69"/>
      <c r="K6" s="69"/>
      <c r="L6" s="69"/>
      <c r="M6" s="69"/>
      <c r="N6" s="69"/>
      <c r="O6" s="69"/>
      <c r="P6" s="69"/>
      <c r="Q6" s="69"/>
      <c r="R6" s="69"/>
      <c r="S6" s="69"/>
      <c r="T6" s="69"/>
    </row>
    <row r="7" spans="1:20" s="76" customFormat="1" ht="55.5" customHeight="1" thickBot="1" x14ac:dyDescent="0.25">
      <c r="A7" s="70"/>
      <c r="B7" s="71"/>
      <c r="C7" s="72"/>
      <c r="D7" s="73" t="s">
        <v>193</v>
      </c>
      <c r="E7" s="74"/>
      <c r="F7" s="73" t="s">
        <v>194</v>
      </c>
      <c r="G7" s="74"/>
      <c r="H7" s="73" t="s">
        <v>195</v>
      </c>
      <c r="I7" s="74"/>
      <c r="J7" s="73" t="s">
        <v>196</v>
      </c>
      <c r="K7" s="74"/>
      <c r="L7" s="73" t="s">
        <v>197</v>
      </c>
      <c r="M7" s="74"/>
      <c r="N7" s="73" t="s">
        <v>198</v>
      </c>
      <c r="O7" s="74"/>
      <c r="P7" s="73" t="s">
        <v>199</v>
      </c>
      <c r="Q7" s="74"/>
      <c r="R7" s="73" t="s">
        <v>200</v>
      </c>
      <c r="S7" s="74"/>
      <c r="T7" s="75" t="s">
        <v>84</v>
      </c>
    </row>
    <row r="8" spans="1:20" ht="7.5" customHeight="1" x14ac:dyDescent="0.2">
      <c r="A8" s="77"/>
      <c r="B8" s="78"/>
      <c r="C8" s="79"/>
      <c r="D8" s="78"/>
      <c r="E8" s="79"/>
      <c r="F8" s="78"/>
      <c r="G8" s="80"/>
      <c r="H8" s="78"/>
      <c r="I8" s="80"/>
      <c r="J8" s="78"/>
      <c r="K8" s="80"/>
      <c r="L8" s="78"/>
      <c r="M8" s="80"/>
      <c r="N8" s="78"/>
      <c r="O8" s="80"/>
      <c r="P8" s="78"/>
      <c r="Q8" s="80"/>
      <c r="R8" s="78"/>
      <c r="S8" s="80"/>
      <c r="T8" s="81"/>
    </row>
    <row r="9" spans="1:20" s="86" customFormat="1" x14ac:dyDescent="0.2">
      <c r="A9" s="119" t="s">
        <v>20</v>
      </c>
      <c r="B9" s="120"/>
      <c r="C9" s="121"/>
      <c r="D9" s="131">
        <f>SUM('#3 Bibliothèques'!D15)</f>
        <v>0</v>
      </c>
      <c r="E9" s="132"/>
      <c r="F9" s="131">
        <f>SUM('#4 Arts et lettres'!E10)</f>
        <v>0</v>
      </c>
      <c r="G9" s="132"/>
      <c r="H9" s="131">
        <f>SUM('#5 Événements culturels'!E10)</f>
        <v>0</v>
      </c>
      <c r="I9" s="132"/>
      <c r="J9" s="131">
        <f>SUM('#6 Éven composante culturelle'!E10)</f>
        <v>0</v>
      </c>
      <c r="K9" s="132"/>
      <c r="L9" s="131">
        <f>SUM('#7 Loisirs culturel et scient'!E10)</f>
        <v>0</v>
      </c>
      <c r="M9" s="132"/>
      <c r="N9" s="131">
        <f>SUM('#8 Patrimoine art public design'!E10)</f>
        <v>0</v>
      </c>
      <c r="O9" s="132"/>
      <c r="P9" s="131">
        <f>SUM('#9 Conservation Archives'!E10)</f>
        <v>0</v>
      </c>
      <c r="Q9" s="132"/>
      <c r="R9" s="131">
        <f>SUM('#10 Non réparties'!E10)</f>
        <v>0</v>
      </c>
      <c r="S9" s="132"/>
      <c r="T9" s="133">
        <f>SUM(D9,F9,H9,J9,L9,N9,P9,R9,)</f>
        <v>0</v>
      </c>
    </row>
    <row r="10" spans="1:20" ht="12" x14ac:dyDescent="0.25">
      <c r="A10" s="87"/>
      <c r="B10" s="88"/>
      <c r="D10" s="134"/>
      <c r="E10" s="127"/>
      <c r="F10" s="134"/>
      <c r="G10" s="127"/>
      <c r="H10" s="134"/>
      <c r="I10" s="127"/>
      <c r="J10" s="134"/>
      <c r="K10" s="127"/>
      <c r="L10" s="134"/>
      <c r="M10" s="127"/>
      <c r="N10" s="134"/>
      <c r="O10" s="127"/>
      <c r="P10" s="134"/>
      <c r="Q10" s="127"/>
      <c r="R10" s="134"/>
      <c r="S10" s="127"/>
      <c r="T10" s="135"/>
    </row>
    <row r="11" spans="1:20" ht="12" x14ac:dyDescent="0.25">
      <c r="A11" s="89" t="s">
        <v>21</v>
      </c>
      <c r="B11" s="84"/>
      <c r="D11" s="134"/>
      <c r="E11" s="127"/>
      <c r="F11" s="134"/>
      <c r="G11" s="127"/>
      <c r="H11" s="134"/>
      <c r="I11" s="127"/>
      <c r="J11" s="134"/>
      <c r="K11" s="127"/>
      <c r="L11" s="134"/>
      <c r="M11" s="127"/>
      <c r="N11" s="134"/>
      <c r="O11" s="127"/>
      <c r="P11" s="134"/>
      <c r="Q11" s="127"/>
      <c r="R11" s="134"/>
      <c r="S11" s="127"/>
      <c r="T11" s="135"/>
    </row>
    <row r="12" spans="1:20" ht="12" x14ac:dyDescent="0.25">
      <c r="A12" s="82"/>
      <c r="B12" s="83"/>
      <c r="D12" s="129"/>
      <c r="E12" s="127"/>
      <c r="F12" s="129"/>
      <c r="G12" s="127"/>
      <c r="H12" s="129"/>
      <c r="I12" s="127"/>
      <c r="J12" s="129"/>
      <c r="K12" s="127"/>
      <c r="L12" s="129"/>
      <c r="M12" s="127"/>
      <c r="N12" s="129"/>
      <c r="O12" s="127"/>
      <c r="P12" s="129"/>
      <c r="Q12" s="127"/>
      <c r="R12" s="129"/>
      <c r="S12" s="127"/>
      <c r="T12" s="130"/>
    </row>
    <row r="13" spans="1:20" x14ac:dyDescent="0.2">
      <c r="A13" s="90"/>
      <c r="B13" s="88" t="s">
        <v>34</v>
      </c>
      <c r="D13" s="126">
        <f>SUM('#3 Bibliothèques'!D20)</f>
        <v>0</v>
      </c>
      <c r="E13" s="127"/>
      <c r="F13" s="126">
        <f>SUM('#4 Arts et lettres'!E15)</f>
        <v>0</v>
      </c>
      <c r="G13" s="127"/>
      <c r="H13" s="126">
        <f>SUM('#5 Événements culturels'!E15)</f>
        <v>0</v>
      </c>
      <c r="I13" s="127"/>
      <c r="J13" s="126">
        <f>SUM('#6 Éven composante culturelle'!E15)</f>
        <v>0</v>
      </c>
      <c r="K13" s="127"/>
      <c r="L13" s="126">
        <f>SUM('#7 Loisirs culturel et scient'!E15)</f>
        <v>0</v>
      </c>
      <c r="M13" s="127"/>
      <c r="N13" s="126">
        <f>SUM('#8 Patrimoine art public design'!E15)</f>
        <v>0</v>
      </c>
      <c r="O13" s="127"/>
      <c r="P13" s="126">
        <f>SUM('#9 Conservation Archives'!E15)</f>
        <v>0</v>
      </c>
      <c r="Q13" s="127"/>
      <c r="R13" s="126">
        <f>SUM('#10 Non réparties'!E15)</f>
        <v>0</v>
      </c>
      <c r="S13" s="127"/>
      <c r="T13" s="128">
        <f>SUM(D13,F13,H13,J13,L13,N13,P13,R13,)</f>
        <v>0</v>
      </c>
    </row>
    <row r="14" spans="1:20" ht="12" x14ac:dyDescent="0.25">
      <c r="A14" s="82"/>
      <c r="B14" s="83"/>
      <c r="D14" s="129"/>
      <c r="E14" s="127"/>
      <c r="F14" s="129"/>
      <c r="G14" s="127"/>
      <c r="H14" s="129"/>
      <c r="I14" s="127"/>
      <c r="J14" s="129"/>
      <c r="K14" s="127"/>
      <c r="L14" s="129"/>
      <c r="M14" s="127"/>
      <c r="N14" s="129"/>
      <c r="O14" s="127"/>
      <c r="P14" s="129"/>
      <c r="Q14" s="127"/>
      <c r="R14" s="129"/>
      <c r="S14" s="127"/>
      <c r="T14" s="130"/>
    </row>
    <row r="15" spans="1:20" x14ac:dyDescent="0.2">
      <c r="A15" s="87"/>
      <c r="B15" s="88" t="s">
        <v>123</v>
      </c>
      <c r="D15" s="126">
        <f>SUM('#3 Bibliothèques'!D22)</f>
        <v>0</v>
      </c>
      <c r="E15" s="127"/>
      <c r="F15" s="126">
        <f>SUM('#4 Arts et lettres'!E17)</f>
        <v>0</v>
      </c>
      <c r="G15" s="127"/>
      <c r="H15" s="126">
        <f>SUM('#5 Événements culturels'!E17)</f>
        <v>0</v>
      </c>
      <c r="I15" s="127"/>
      <c r="J15" s="126">
        <f>SUM('#6 Éven composante culturelle'!E17)</f>
        <v>0</v>
      </c>
      <c r="K15" s="127"/>
      <c r="L15" s="126">
        <f>SUM('#7 Loisirs culturel et scient'!E17)</f>
        <v>0</v>
      </c>
      <c r="M15" s="127"/>
      <c r="N15" s="126">
        <f>SUM('#8 Patrimoine art public design'!E17)</f>
        <v>0</v>
      </c>
      <c r="O15" s="127"/>
      <c r="P15" s="126">
        <f>SUM('#9 Conservation Archives'!E17)</f>
        <v>0</v>
      </c>
      <c r="Q15" s="127"/>
      <c r="R15" s="126">
        <f>SUM('#10 Non réparties'!E17)</f>
        <v>0</v>
      </c>
      <c r="S15" s="127"/>
      <c r="T15" s="128">
        <f>SUM(D15,F15,H15,J15,L15,N15,P15,R15,)</f>
        <v>0</v>
      </c>
    </row>
    <row r="16" spans="1:20" ht="12" x14ac:dyDescent="0.25">
      <c r="A16" s="82"/>
      <c r="B16" s="83"/>
      <c r="D16" s="129"/>
      <c r="E16" s="127"/>
      <c r="F16" s="129"/>
      <c r="G16" s="127"/>
      <c r="H16" s="129"/>
      <c r="I16" s="127"/>
      <c r="J16" s="129"/>
      <c r="K16" s="127"/>
      <c r="L16" s="129"/>
      <c r="M16" s="127"/>
      <c r="N16" s="129"/>
      <c r="O16" s="127"/>
      <c r="P16" s="129"/>
      <c r="Q16" s="127"/>
      <c r="R16" s="129"/>
      <c r="S16" s="127"/>
      <c r="T16" s="130"/>
    </row>
    <row r="17" spans="1:20" x14ac:dyDescent="0.2">
      <c r="A17" s="87"/>
      <c r="B17" s="88" t="s">
        <v>23</v>
      </c>
      <c r="D17" s="126">
        <f>SUM('#3 Bibliothèques'!D24)</f>
        <v>0</v>
      </c>
      <c r="E17" s="127"/>
      <c r="F17" s="126">
        <f>SUM('#4 Arts et lettres'!E19)</f>
        <v>0</v>
      </c>
      <c r="G17" s="127"/>
      <c r="H17" s="126">
        <f>SUM('#5 Événements culturels'!E19)</f>
        <v>0</v>
      </c>
      <c r="I17" s="127"/>
      <c r="J17" s="126">
        <f>SUM('#6 Éven composante culturelle'!E19)</f>
        <v>0</v>
      </c>
      <c r="K17" s="127"/>
      <c r="L17" s="126">
        <f>SUM('#7 Loisirs culturel et scient'!E19)</f>
        <v>0</v>
      </c>
      <c r="M17" s="127"/>
      <c r="N17" s="126">
        <f>SUM('#8 Patrimoine art public design'!E19)</f>
        <v>0</v>
      </c>
      <c r="O17" s="127"/>
      <c r="P17" s="126">
        <f>SUM('#9 Conservation Archives'!E19)</f>
        <v>0</v>
      </c>
      <c r="Q17" s="127"/>
      <c r="R17" s="126">
        <f>SUM('#10 Non réparties'!E19)</f>
        <v>0</v>
      </c>
      <c r="S17" s="127"/>
      <c r="T17" s="128">
        <f>SUM(D17,F17,H17,J17,L17,N17,P17,R17,)</f>
        <v>0</v>
      </c>
    </row>
    <row r="18" spans="1:20" ht="12" x14ac:dyDescent="0.25">
      <c r="A18" s="82"/>
      <c r="B18" s="83"/>
      <c r="D18" s="129"/>
      <c r="E18" s="127"/>
      <c r="F18" s="129"/>
      <c r="G18" s="127"/>
      <c r="H18" s="129"/>
      <c r="I18" s="127"/>
      <c r="J18" s="129"/>
      <c r="K18" s="127"/>
      <c r="L18" s="129"/>
      <c r="M18" s="127"/>
      <c r="N18" s="129"/>
      <c r="O18" s="127"/>
      <c r="P18" s="129"/>
      <c r="Q18" s="127"/>
      <c r="R18" s="129"/>
      <c r="S18" s="127"/>
      <c r="T18" s="130"/>
    </row>
    <row r="19" spans="1:20" x14ac:dyDescent="0.2">
      <c r="A19" s="87"/>
      <c r="B19" s="88" t="s">
        <v>122</v>
      </c>
      <c r="D19" s="126">
        <f>SUM('#3 Bibliothèques'!D26)</f>
        <v>0</v>
      </c>
      <c r="E19" s="127"/>
      <c r="F19" s="126">
        <f>SUM('#4 Arts et lettres'!E21)</f>
        <v>0</v>
      </c>
      <c r="G19" s="127"/>
      <c r="H19" s="126">
        <f>SUM('#5 Événements culturels'!E21)</f>
        <v>0</v>
      </c>
      <c r="I19" s="127"/>
      <c r="J19" s="126">
        <f>SUM('#6 Éven composante culturelle'!E21)</f>
        <v>0</v>
      </c>
      <c r="K19" s="127"/>
      <c r="L19" s="126">
        <f>SUM('#7 Loisirs culturel et scient'!E21)</f>
        <v>0</v>
      </c>
      <c r="M19" s="127"/>
      <c r="N19" s="126">
        <f>SUM('#8 Patrimoine art public design'!E21)</f>
        <v>0</v>
      </c>
      <c r="O19" s="127"/>
      <c r="P19" s="126">
        <f>SUM('#9 Conservation Archives'!E21)</f>
        <v>0</v>
      </c>
      <c r="Q19" s="127"/>
      <c r="R19" s="126">
        <f>SUM('#10 Non réparties'!E21)</f>
        <v>0</v>
      </c>
      <c r="S19" s="127"/>
      <c r="T19" s="128">
        <f>SUM(D19,F19,H19,J19,L19,N19,P19,R19,)</f>
        <v>0</v>
      </c>
    </row>
    <row r="20" spans="1:20" ht="12" x14ac:dyDescent="0.25">
      <c r="A20" s="82"/>
      <c r="B20" s="83"/>
      <c r="D20" s="129"/>
      <c r="E20" s="127"/>
      <c r="F20" s="129"/>
      <c r="G20" s="127"/>
      <c r="H20" s="129"/>
      <c r="I20" s="127"/>
      <c r="J20" s="129"/>
      <c r="K20" s="127"/>
      <c r="L20" s="129"/>
      <c r="M20" s="127"/>
      <c r="N20" s="129"/>
      <c r="O20" s="127"/>
      <c r="P20" s="129"/>
      <c r="Q20" s="127"/>
      <c r="R20" s="129"/>
      <c r="S20" s="127"/>
      <c r="T20" s="130"/>
    </row>
    <row r="21" spans="1:20" x14ac:dyDescent="0.2">
      <c r="A21" s="87"/>
      <c r="B21" s="114" t="s">
        <v>115</v>
      </c>
      <c r="D21" s="126">
        <f>SUM('#3 Bibliothèques'!D28)</f>
        <v>0</v>
      </c>
      <c r="E21" s="127"/>
      <c r="F21" s="126">
        <f>SUM('#4 Arts et lettres'!E23)</f>
        <v>0</v>
      </c>
      <c r="G21" s="127"/>
      <c r="H21" s="126">
        <f>SUM('#5 Événements culturels'!E23)</f>
        <v>0</v>
      </c>
      <c r="I21" s="127"/>
      <c r="J21" s="126">
        <f>SUM('#6 Éven composante culturelle'!E23)</f>
        <v>0</v>
      </c>
      <c r="K21" s="127"/>
      <c r="L21" s="126">
        <f>SUM('#7 Loisirs culturel et scient'!E23)</f>
        <v>0</v>
      </c>
      <c r="M21" s="127"/>
      <c r="N21" s="126">
        <f>SUM('#8 Patrimoine art public design'!E23)</f>
        <v>0</v>
      </c>
      <c r="O21" s="127"/>
      <c r="P21" s="126">
        <f>SUM('#9 Conservation Archives'!E23)</f>
        <v>0</v>
      </c>
      <c r="Q21" s="127"/>
      <c r="R21" s="126">
        <f>SUM('#10 Non réparties'!E23)</f>
        <v>0</v>
      </c>
      <c r="S21" s="127"/>
      <c r="T21" s="128">
        <f>SUM(D21,F21,H21,J21,L21,N21,P21,R21,)</f>
        <v>0</v>
      </c>
    </row>
    <row r="22" spans="1:20" ht="12" x14ac:dyDescent="0.25">
      <c r="A22" s="82"/>
      <c r="B22" s="83"/>
      <c r="D22" s="129"/>
      <c r="E22" s="127"/>
      <c r="F22" s="129"/>
      <c r="G22" s="127"/>
      <c r="H22" s="129"/>
      <c r="I22" s="127"/>
      <c r="J22" s="129"/>
      <c r="K22" s="127"/>
      <c r="L22" s="129"/>
      <c r="M22" s="127"/>
      <c r="N22" s="129"/>
      <c r="O22" s="127"/>
      <c r="P22" s="129"/>
      <c r="Q22" s="127"/>
      <c r="R22" s="129"/>
      <c r="S22" s="127"/>
      <c r="T22" s="130"/>
    </row>
    <row r="23" spans="1:20" x14ac:dyDescent="0.2">
      <c r="A23" s="87"/>
      <c r="B23" s="88" t="s">
        <v>24</v>
      </c>
      <c r="D23" s="126">
        <f>SUM('#3 Bibliothèques'!D30)</f>
        <v>0</v>
      </c>
      <c r="E23" s="127"/>
      <c r="F23" s="126">
        <f>SUM('#4 Arts et lettres'!E25)</f>
        <v>0</v>
      </c>
      <c r="G23" s="127"/>
      <c r="H23" s="126">
        <f>SUM('#5 Événements culturels'!E25)</f>
        <v>0</v>
      </c>
      <c r="I23" s="127"/>
      <c r="J23" s="126">
        <f>SUM('#6 Éven composante culturelle'!E25)</f>
        <v>0</v>
      </c>
      <c r="K23" s="127"/>
      <c r="L23" s="126">
        <f>SUM('#7 Loisirs culturel et scient'!E25)</f>
        <v>0</v>
      </c>
      <c r="M23" s="127"/>
      <c r="N23" s="126">
        <f>SUM('#8 Patrimoine art public design'!E25)</f>
        <v>0</v>
      </c>
      <c r="O23" s="127"/>
      <c r="P23" s="126">
        <f>SUM('#9 Conservation Archives'!E25)</f>
        <v>0</v>
      </c>
      <c r="Q23" s="127"/>
      <c r="R23" s="126">
        <f>SUM('#10 Non réparties'!E25)</f>
        <v>0</v>
      </c>
      <c r="S23" s="127"/>
      <c r="T23" s="128">
        <f>SUM(D23,F23,H23,J23,L23,N23,P23,R23,)</f>
        <v>0</v>
      </c>
    </row>
    <row r="24" spans="1:20" ht="12" x14ac:dyDescent="0.25">
      <c r="A24" s="82"/>
      <c r="B24" s="83"/>
      <c r="D24" s="129"/>
      <c r="E24" s="127"/>
      <c r="F24" s="129"/>
      <c r="G24" s="127"/>
      <c r="H24" s="129"/>
      <c r="I24" s="127"/>
      <c r="J24" s="129"/>
      <c r="K24" s="127"/>
      <c r="L24" s="129"/>
      <c r="M24" s="127"/>
      <c r="N24" s="129"/>
      <c r="O24" s="127"/>
      <c r="P24" s="129"/>
      <c r="Q24" s="127"/>
      <c r="R24" s="129"/>
      <c r="S24" s="127"/>
      <c r="T24" s="130"/>
    </row>
    <row r="25" spans="1:20" s="86" customFormat="1" x14ac:dyDescent="0.2">
      <c r="A25" s="85" t="s">
        <v>16</v>
      </c>
      <c r="B25" s="120"/>
      <c r="C25" s="121"/>
      <c r="D25" s="131">
        <f>SUM('#3 Bibliothèques'!D32)</f>
        <v>0</v>
      </c>
      <c r="E25" s="132"/>
      <c r="F25" s="131">
        <f>SUM('#4 Arts et lettres'!E27)</f>
        <v>0</v>
      </c>
      <c r="G25" s="132"/>
      <c r="H25" s="131">
        <f>SUM('#5 Événements culturels'!E27)</f>
        <v>0</v>
      </c>
      <c r="I25" s="132"/>
      <c r="J25" s="131">
        <f>SUM('#6 Éven composante culturelle'!E27)</f>
        <v>0</v>
      </c>
      <c r="K25" s="132"/>
      <c r="L25" s="131">
        <f>SUM('#7 Loisirs culturel et scient'!E27)</f>
        <v>0</v>
      </c>
      <c r="M25" s="132"/>
      <c r="N25" s="131">
        <f>SUM('#8 Patrimoine art public design'!E27)</f>
        <v>0</v>
      </c>
      <c r="O25" s="132"/>
      <c r="P25" s="131">
        <f>SUM('#9 Conservation Archives'!E27)</f>
        <v>0</v>
      </c>
      <c r="Q25" s="132"/>
      <c r="R25" s="131">
        <f>SUM('#10 Non réparties'!E27)</f>
        <v>0</v>
      </c>
      <c r="S25" s="132"/>
      <c r="T25" s="133">
        <f>SUM(D25,F25,H25,J25,L25,N25,P25,R25,)</f>
        <v>0</v>
      </c>
    </row>
    <row r="26" spans="1:20" ht="12" x14ac:dyDescent="0.25">
      <c r="A26" s="87"/>
      <c r="B26" s="88"/>
      <c r="D26" s="134"/>
      <c r="E26" s="127"/>
      <c r="F26" s="134"/>
      <c r="G26" s="127"/>
      <c r="H26" s="134"/>
      <c r="I26" s="127"/>
      <c r="J26" s="134"/>
      <c r="K26" s="127"/>
      <c r="L26" s="134"/>
      <c r="M26" s="127"/>
      <c r="N26" s="134"/>
      <c r="O26" s="127"/>
      <c r="P26" s="134"/>
      <c r="Q26" s="127"/>
      <c r="R26" s="134"/>
      <c r="S26" s="127"/>
      <c r="T26" s="135"/>
    </row>
    <row r="27" spans="1:20" ht="12" x14ac:dyDescent="0.25">
      <c r="A27" s="89" t="s">
        <v>126</v>
      </c>
      <c r="B27" s="84"/>
      <c r="D27" s="134"/>
      <c r="E27" s="127"/>
      <c r="F27" s="134"/>
      <c r="G27" s="127"/>
      <c r="H27" s="134"/>
      <c r="I27" s="127"/>
      <c r="J27" s="134"/>
      <c r="K27" s="127"/>
      <c r="L27" s="134"/>
      <c r="M27" s="127"/>
      <c r="N27" s="134"/>
      <c r="O27" s="127"/>
      <c r="P27" s="134"/>
      <c r="Q27" s="127"/>
      <c r="R27" s="134"/>
      <c r="S27" s="127"/>
      <c r="T27" s="135"/>
    </row>
    <row r="28" spans="1:20" ht="12" x14ac:dyDescent="0.25">
      <c r="A28" s="82"/>
      <c r="B28" s="83"/>
      <c r="D28" s="129"/>
      <c r="E28" s="127"/>
      <c r="F28" s="129"/>
      <c r="G28" s="127"/>
      <c r="H28" s="129"/>
      <c r="I28" s="127"/>
      <c r="J28" s="129"/>
      <c r="K28" s="127"/>
      <c r="L28" s="129"/>
      <c r="M28" s="127"/>
      <c r="N28" s="129"/>
      <c r="O28" s="127"/>
      <c r="P28" s="129"/>
      <c r="Q28" s="127"/>
      <c r="R28" s="129"/>
      <c r="S28" s="127"/>
      <c r="T28" s="130"/>
    </row>
    <row r="29" spans="1:20" x14ac:dyDescent="0.2">
      <c r="A29" s="87"/>
      <c r="B29" s="88" t="s">
        <v>25</v>
      </c>
      <c r="D29" s="126">
        <f>SUM('#3 Bibliothèques'!D37)</f>
        <v>0</v>
      </c>
      <c r="E29" s="127"/>
      <c r="F29" s="126">
        <f>SUM('#4 Arts et lettres'!E32)</f>
        <v>0</v>
      </c>
      <c r="G29" s="127"/>
      <c r="H29" s="126">
        <f>SUM('#5 Événements culturels'!E32)</f>
        <v>0</v>
      </c>
      <c r="I29" s="127"/>
      <c r="J29" s="126">
        <f>SUM('#6 Éven composante culturelle'!E32)</f>
        <v>0</v>
      </c>
      <c r="K29" s="127"/>
      <c r="L29" s="126">
        <f>SUM('#7 Loisirs culturel et scient'!E32)</f>
        <v>0</v>
      </c>
      <c r="M29" s="127"/>
      <c r="N29" s="126">
        <f>SUM('#8 Patrimoine art public design'!E32)</f>
        <v>0</v>
      </c>
      <c r="O29" s="127"/>
      <c r="P29" s="126">
        <f>SUM('#9 Conservation Archives'!E32)</f>
        <v>0</v>
      </c>
      <c r="Q29" s="127"/>
      <c r="R29" s="126">
        <f>SUM('#10 Non réparties'!E32)</f>
        <v>0</v>
      </c>
      <c r="S29" s="127"/>
      <c r="T29" s="128">
        <f>SUM(D29,F29,H29,J29,L29,N29,P29,R29,)</f>
        <v>0</v>
      </c>
    </row>
    <row r="30" spans="1:20" ht="12" x14ac:dyDescent="0.25">
      <c r="A30" s="82"/>
      <c r="B30" s="83"/>
      <c r="D30" s="129"/>
      <c r="E30" s="127"/>
      <c r="F30" s="129"/>
      <c r="G30" s="127"/>
      <c r="H30" s="129"/>
      <c r="I30" s="127"/>
      <c r="J30" s="129"/>
      <c r="K30" s="127"/>
      <c r="L30" s="129"/>
      <c r="M30" s="127"/>
      <c r="N30" s="129"/>
      <c r="O30" s="127"/>
      <c r="P30" s="129"/>
      <c r="Q30" s="127"/>
      <c r="R30" s="129"/>
      <c r="S30" s="127"/>
      <c r="T30" s="130"/>
    </row>
    <row r="31" spans="1:20" ht="12" thickBot="1" x14ac:dyDescent="0.25">
      <c r="A31" s="91"/>
      <c r="B31" s="92" t="s">
        <v>26</v>
      </c>
      <c r="C31" s="93"/>
      <c r="D31" s="136">
        <f>SUM('#3 Bibliothèques'!D39)</f>
        <v>0</v>
      </c>
      <c r="E31" s="137"/>
      <c r="F31" s="136">
        <f>SUM('#4 Arts et lettres'!E34)</f>
        <v>0</v>
      </c>
      <c r="G31" s="137"/>
      <c r="H31" s="136">
        <f>SUM('#5 Événements culturels'!E34)</f>
        <v>0</v>
      </c>
      <c r="I31" s="137"/>
      <c r="J31" s="136">
        <f>SUM('#6 Éven composante culturelle'!E34)</f>
        <v>0</v>
      </c>
      <c r="K31" s="137"/>
      <c r="L31" s="136">
        <f>SUM('#7 Loisirs culturel et scient'!E34)</f>
        <v>0</v>
      </c>
      <c r="M31" s="137"/>
      <c r="N31" s="136">
        <f>SUM('#8 Patrimoine art public design'!E34)</f>
        <v>0</v>
      </c>
      <c r="O31" s="137"/>
      <c r="P31" s="136">
        <f>SUM('#9 Conservation Archives'!E34)</f>
        <v>0</v>
      </c>
      <c r="Q31" s="137"/>
      <c r="R31" s="136">
        <f>SUM('#10 Non réparties'!E34)</f>
        <v>0</v>
      </c>
      <c r="S31" s="137"/>
      <c r="T31" s="138">
        <f>SUM(D31,F31,H31,J31,L31,N31,P31,R31,)</f>
        <v>0</v>
      </c>
    </row>
    <row r="32" spans="1:20" ht="12" x14ac:dyDescent="0.25">
      <c r="A32" s="122"/>
      <c r="B32" s="123"/>
      <c r="C32" s="124"/>
      <c r="D32" s="139"/>
      <c r="E32" s="140"/>
      <c r="F32" s="139"/>
      <c r="G32" s="140"/>
      <c r="H32" s="139"/>
      <c r="I32" s="140"/>
      <c r="J32" s="139"/>
      <c r="K32" s="140"/>
      <c r="L32" s="139"/>
      <c r="M32" s="140"/>
      <c r="N32" s="139"/>
      <c r="O32" s="140"/>
      <c r="P32" s="139"/>
      <c r="Q32" s="140"/>
      <c r="R32" s="139"/>
      <c r="S32" s="140"/>
      <c r="T32" s="141"/>
    </row>
    <row r="33" spans="1:20" s="86" customFormat="1" ht="12" x14ac:dyDescent="0.25">
      <c r="A33" s="119" t="s">
        <v>112</v>
      </c>
      <c r="B33" s="125"/>
      <c r="C33" s="121"/>
      <c r="D33" s="131">
        <f>SUM('#3 Bibliothèques'!D41)</f>
        <v>0</v>
      </c>
      <c r="E33" s="132"/>
      <c r="F33" s="131">
        <f>SUM('#4 Arts et lettres'!E36)</f>
        <v>0</v>
      </c>
      <c r="G33" s="132"/>
      <c r="H33" s="131">
        <f>SUM('#5 Événements culturels'!E36)</f>
        <v>0</v>
      </c>
      <c r="I33" s="132"/>
      <c r="J33" s="131">
        <f>SUM('#6 Éven composante culturelle'!E36)</f>
        <v>0</v>
      </c>
      <c r="K33" s="132"/>
      <c r="L33" s="131">
        <f>SUM('#7 Loisirs culturel et scient'!E36)</f>
        <v>0</v>
      </c>
      <c r="M33" s="132"/>
      <c r="N33" s="131">
        <f>SUM('#8 Patrimoine art public design'!E36)</f>
        <v>0</v>
      </c>
      <c r="O33" s="132"/>
      <c r="P33" s="131">
        <f>SUM('#9 Conservation Archives'!E36)</f>
        <v>0</v>
      </c>
      <c r="Q33" s="132"/>
      <c r="R33" s="131">
        <f>SUM('#10 Non réparties'!E36)</f>
        <v>0</v>
      </c>
      <c r="S33" s="132"/>
      <c r="T33" s="133">
        <f>SUM(D33,F33,H33,J33,L33,N33,P33,R33,)</f>
        <v>0</v>
      </c>
    </row>
    <row r="34" spans="1:20" ht="12" x14ac:dyDescent="0.25">
      <c r="A34" s="82"/>
      <c r="B34" s="83"/>
      <c r="D34" s="129"/>
      <c r="E34" s="127"/>
      <c r="F34" s="129"/>
      <c r="G34" s="127"/>
      <c r="H34" s="129"/>
      <c r="I34" s="127"/>
      <c r="J34" s="129"/>
      <c r="K34" s="127"/>
      <c r="L34" s="129"/>
      <c r="M34" s="127"/>
      <c r="N34" s="129"/>
      <c r="O34" s="127"/>
      <c r="P34" s="129"/>
      <c r="Q34" s="127"/>
      <c r="R34" s="129"/>
      <c r="S34" s="127"/>
      <c r="T34" s="130"/>
    </row>
    <row r="35" spans="1:20" ht="12" x14ac:dyDescent="0.25">
      <c r="A35" s="89" t="s">
        <v>30</v>
      </c>
      <c r="B35" s="84"/>
      <c r="D35" s="134"/>
      <c r="E35" s="127"/>
      <c r="F35" s="134"/>
      <c r="G35" s="127"/>
      <c r="H35" s="134"/>
      <c r="I35" s="127"/>
      <c r="J35" s="134"/>
      <c r="K35" s="127"/>
      <c r="L35" s="134"/>
      <c r="M35" s="127"/>
      <c r="N35" s="134"/>
      <c r="O35" s="127"/>
      <c r="P35" s="134"/>
      <c r="Q35" s="127"/>
      <c r="R35" s="134"/>
      <c r="S35" s="127"/>
      <c r="T35" s="135"/>
    </row>
    <row r="36" spans="1:20" ht="12" x14ac:dyDescent="0.25">
      <c r="A36" s="82"/>
      <c r="B36" s="83"/>
      <c r="D36" s="129"/>
      <c r="E36" s="127"/>
      <c r="F36" s="129"/>
      <c r="G36" s="127"/>
      <c r="H36" s="129"/>
      <c r="I36" s="127"/>
      <c r="J36" s="129"/>
      <c r="K36" s="127"/>
      <c r="L36" s="129"/>
      <c r="M36" s="127"/>
      <c r="N36" s="129"/>
      <c r="O36" s="127"/>
      <c r="P36" s="129"/>
      <c r="Q36" s="127"/>
      <c r="R36" s="129"/>
      <c r="S36" s="127"/>
      <c r="T36" s="130"/>
    </row>
    <row r="37" spans="1:20" x14ac:dyDescent="0.2">
      <c r="A37" s="87"/>
      <c r="B37" s="88" t="s">
        <v>27</v>
      </c>
      <c r="D37" s="126">
        <f>SUM('#3 Bibliothèques'!D46)</f>
        <v>0</v>
      </c>
      <c r="E37" s="127"/>
      <c r="F37" s="126">
        <f>SUM('#4 Arts et lettres'!E41)</f>
        <v>0</v>
      </c>
      <c r="G37" s="127"/>
      <c r="H37" s="126">
        <f>SUM('#5 Événements culturels'!E41)</f>
        <v>0</v>
      </c>
      <c r="I37" s="127"/>
      <c r="J37" s="126">
        <f>SUM('#6 Éven composante culturelle'!E41)</f>
        <v>0</v>
      </c>
      <c r="K37" s="127"/>
      <c r="L37" s="126">
        <f>SUM('#7 Loisirs culturel et scient'!E41)</f>
        <v>0</v>
      </c>
      <c r="M37" s="127"/>
      <c r="N37" s="126">
        <f>SUM('#8 Patrimoine art public design'!E41)</f>
        <v>0</v>
      </c>
      <c r="O37" s="127"/>
      <c r="P37" s="126">
        <f>SUM('#9 Conservation Archives'!E41)</f>
        <v>0</v>
      </c>
      <c r="Q37" s="127"/>
      <c r="R37" s="126">
        <f>SUM('#10 Non réparties'!E41)</f>
        <v>0</v>
      </c>
      <c r="S37" s="127"/>
      <c r="T37" s="128">
        <f>SUM(D37,F37,H37,J37,L37,N37,P37,R37,)</f>
        <v>0</v>
      </c>
    </row>
    <row r="38" spans="1:20" ht="12" x14ac:dyDescent="0.25">
      <c r="A38" s="82"/>
      <c r="B38" s="83"/>
      <c r="D38" s="129"/>
      <c r="E38" s="127"/>
      <c r="F38" s="129"/>
      <c r="G38" s="127"/>
      <c r="H38" s="129"/>
      <c r="I38" s="127"/>
      <c r="J38" s="129"/>
      <c r="K38" s="127"/>
      <c r="L38" s="129"/>
      <c r="M38" s="127"/>
      <c r="N38" s="129"/>
      <c r="O38" s="127"/>
      <c r="P38" s="129"/>
      <c r="Q38" s="127"/>
      <c r="R38" s="129"/>
      <c r="S38" s="127"/>
      <c r="T38" s="130"/>
    </row>
    <row r="39" spans="1:20" x14ac:dyDescent="0.2">
      <c r="A39" s="87"/>
      <c r="B39" s="88" t="s">
        <v>28</v>
      </c>
      <c r="D39" s="126">
        <f>SUM('#3 Bibliothèques'!D48)</f>
        <v>0</v>
      </c>
      <c r="E39" s="127"/>
      <c r="F39" s="126">
        <f>SUM('#4 Arts et lettres'!E43)</f>
        <v>0</v>
      </c>
      <c r="G39" s="127"/>
      <c r="H39" s="126">
        <f>SUM('#5 Événements culturels'!E43)</f>
        <v>0</v>
      </c>
      <c r="I39" s="127"/>
      <c r="J39" s="126">
        <f>SUM('#6 Éven composante culturelle'!E43)</f>
        <v>0</v>
      </c>
      <c r="K39" s="127"/>
      <c r="L39" s="126">
        <f>SUM('#7 Loisirs culturel et scient'!E43)</f>
        <v>0</v>
      </c>
      <c r="M39" s="127"/>
      <c r="N39" s="126">
        <f>SUM('#8 Patrimoine art public design'!E43)</f>
        <v>0</v>
      </c>
      <c r="O39" s="127"/>
      <c r="P39" s="126">
        <f>SUM('#9 Conservation Archives'!E43)</f>
        <v>0</v>
      </c>
      <c r="Q39" s="127"/>
      <c r="R39" s="126">
        <f>SUM('#10 Non réparties'!E43)</f>
        <v>0</v>
      </c>
      <c r="S39" s="127"/>
      <c r="T39" s="128">
        <f>SUM(D39,F39,H39,J39,L39,N39,P39,R39,)</f>
        <v>0</v>
      </c>
    </row>
    <row r="40" spans="1:20" ht="12" x14ac:dyDescent="0.25">
      <c r="A40" s="82"/>
      <c r="B40" s="83"/>
      <c r="D40" s="129"/>
      <c r="E40" s="127"/>
      <c r="F40" s="129"/>
      <c r="G40" s="127"/>
      <c r="H40" s="129"/>
      <c r="I40" s="127"/>
      <c r="J40" s="129"/>
      <c r="K40" s="127"/>
      <c r="L40" s="129"/>
      <c r="M40" s="127"/>
      <c r="N40" s="129"/>
      <c r="O40" s="127"/>
      <c r="P40" s="129"/>
      <c r="Q40" s="127"/>
      <c r="R40" s="129"/>
      <c r="S40" s="127"/>
      <c r="T40" s="130"/>
    </row>
    <row r="41" spans="1:20" s="86" customFormat="1" ht="12" x14ac:dyDescent="0.25">
      <c r="A41" s="119" t="s">
        <v>31</v>
      </c>
      <c r="B41" s="125"/>
      <c r="C41" s="121"/>
      <c r="D41" s="131">
        <f>SUM('#3 Bibliothèques'!D50)</f>
        <v>0</v>
      </c>
      <c r="E41" s="132"/>
      <c r="F41" s="131">
        <f>SUM('#4 Arts et lettres'!E45)</f>
        <v>0</v>
      </c>
      <c r="G41" s="132"/>
      <c r="H41" s="131">
        <f>SUM('#5 Événements culturels'!E45)</f>
        <v>0</v>
      </c>
      <c r="I41" s="132"/>
      <c r="J41" s="131">
        <f>SUM('#6 Éven composante culturelle'!E45)</f>
        <v>0</v>
      </c>
      <c r="K41" s="132"/>
      <c r="L41" s="131">
        <f>SUM('#7 Loisirs culturel et scient'!E45)</f>
        <v>0</v>
      </c>
      <c r="M41" s="132"/>
      <c r="N41" s="131">
        <f>SUM('#8 Patrimoine art public design'!E45)</f>
        <v>0</v>
      </c>
      <c r="O41" s="132"/>
      <c r="P41" s="131">
        <f>SUM('#9 Conservation Archives'!E45)</f>
        <v>0</v>
      </c>
      <c r="Q41" s="132"/>
      <c r="R41" s="131">
        <f>SUM('#10 Non réparties'!E45)</f>
        <v>0</v>
      </c>
      <c r="S41" s="132"/>
      <c r="T41" s="133">
        <f>SUM(D41,F41,H41,J41,L41,N41,P41,R41,)</f>
        <v>0</v>
      </c>
    </row>
    <row r="42" spans="1:20" s="86" customFormat="1" ht="12" x14ac:dyDescent="0.25">
      <c r="A42" s="82"/>
      <c r="B42" s="83"/>
      <c r="C42" s="57"/>
      <c r="D42" s="129"/>
      <c r="E42" s="127"/>
      <c r="F42" s="129"/>
      <c r="G42" s="127"/>
      <c r="H42" s="129"/>
      <c r="I42" s="127"/>
      <c r="J42" s="129"/>
      <c r="K42" s="127"/>
      <c r="L42" s="129"/>
      <c r="M42" s="127"/>
      <c r="N42" s="129"/>
      <c r="O42" s="127"/>
      <c r="P42" s="129"/>
      <c r="Q42" s="127"/>
      <c r="R42" s="129"/>
      <c r="S42" s="127"/>
      <c r="T42" s="130"/>
    </row>
    <row r="43" spans="1:20" s="95" customFormat="1" ht="12" x14ac:dyDescent="0.25">
      <c r="A43" s="82" t="s">
        <v>36</v>
      </c>
      <c r="B43" s="94"/>
      <c r="D43" s="142">
        <f>SUM('#3 Bibliothèques'!D52)</f>
        <v>0</v>
      </c>
      <c r="E43" s="143"/>
      <c r="F43" s="142">
        <f>SUM('#4 Arts et lettres'!E47)</f>
        <v>0</v>
      </c>
      <c r="G43" s="143"/>
      <c r="H43" s="142">
        <f>SUM('#5 Événements culturels'!E47)</f>
        <v>0</v>
      </c>
      <c r="I43" s="143"/>
      <c r="J43" s="142">
        <f>SUM('#6 Éven composante culturelle'!E47)</f>
        <v>0</v>
      </c>
      <c r="K43" s="143"/>
      <c r="L43" s="142">
        <f>SUM('#7 Loisirs culturel et scient'!E47)</f>
        <v>0</v>
      </c>
      <c r="M43" s="143"/>
      <c r="N43" s="142">
        <f>SUM('#8 Patrimoine art public design'!E47)</f>
        <v>0</v>
      </c>
      <c r="O43" s="143"/>
      <c r="P43" s="142">
        <f>SUM('#9 Conservation Archives'!E47)</f>
        <v>0</v>
      </c>
      <c r="Q43" s="143"/>
      <c r="R43" s="142">
        <f>SUM('#10 Non réparties'!E47)</f>
        <v>0</v>
      </c>
      <c r="S43" s="143"/>
      <c r="T43" s="144">
        <f>SUM(D43,F43,H43,J43,L43,N43,P43,R43,)</f>
        <v>0</v>
      </c>
    </row>
    <row r="44" spans="1:20" ht="12" x14ac:dyDescent="0.25">
      <c r="A44" s="82"/>
      <c r="B44" s="83"/>
      <c r="D44" s="129"/>
      <c r="E44" s="127"/>
      <c r="F44" s="129"/>
      <c r="G44" s="127"/>
      <c r="H44" s="129"/>
      <c r="I44" s="127"/>
      <c r="J44" s="129"/>
      <c r="K44" s="127"/>
      <c r="L44" s="129"/>
      <c r="M44" s="127"/>
      <c r="N44" s="129"/>
      <c r="O44" s="127"/>
      <c r="P44" s="129"/>
      <c r="Q44" s="127"/>
      <c r="R44" s="129"/>
      <c r="S44" s="127"/>
      <c r="T44" s="130"/>
    </row>
    <row r="45" spans="1:20" ht="12" x14ac:dyDescent="0.25">
      <c r="A45" s="89" t="s">
        <v>29</v>
      </c>
      <c r="B45" s="84"/>
      <c r="D45" s="134"/>
      <c r="E45" s="127"/>
      <c r="F45" s="134"/>
      <c r="G45" s="127"/>
      <c r="H45" s="134"/>
      <c r="I45" s="127"/>
      <c r="J45" s="134"/>
      <c r="K45" s="127"/>
      <c r="L45" s="134"/>
      <c r="M45" s="127"/>
      <c r="N45" s="134"/>
      <c r="O45" s="127"/>
      <c r="P45" s="134"/>
      <c r="Q45" s="127"/>
      <c r="R45" s="134"/>
      <c r="S45" s="127"/>
      <c r="T45" s="135"/>
    </row>
    <row r="46" spans="1:20" ht="12" x14ac:dyDescent="0.25">
      <c r="A46" s="82"/>
      <c r="B46" s="83"/>
      <c r="D46" s="129"/>
      <c r="E46" s="127"/>
      <c r="F46" s="129"/>
      <c r="G46" s="127"/>
      <c r="H46" s="129"/>
      <c r="I46" s="127"/>
      <c r="J46" s="129"/>
      <c r="K46" s="127"/>
      <c r="L46" s="129"/>
      <c r="M46" s="127"/>
      <c r="N46" s="129"/>
      <c r="O46" s="127"/>
      <c r="P46" s="129"/>
      <c r="Q46" s="127"/>
      <c r="R46" s="129"/>
      <c r="S46" s="127"/>
      <c r="T46" s="130"/>
    </row>
    <row r="47" spans="1:20" x14ac:dyDescent="0.2">
      <c r="A47" s="87"/>
      <c r="B47" s="114" t="s">
        <v>117</v>
      </c>
      <c r="D47" s="126">
        <f>SUM('#3 Bibliothèques'!D56)</f>
        <v>0</v>
      </c>
      <c r="E47" s="127"/>
      <c r="F47" s="126">
        <f>SUM('#4 Arts et lettres'!E51)</f>
        <v>0</v>
      </c>
      <c r="G47" s="127"/>
      <c r="H47" s="126">
        <f>SUM('#5 Événements culturels'!E51)</f>
        <v>0</v>
      </c>
      <c r="I47" s="127"/>
      <c r="J47" s="126">
        <f>SUM('#6 Éven composante culturelle'!E51)</f>
        <v>0</v>
      </c>
      <c r="K47" s="127"/>
      <c r="L47" s="126">
        <f>SUM('#7 Loisirs culturel et scient'!E51)</f>
        <v>0</v>
      </c>
      <c r="M47" s="127"/>
      <c r="N47" s="126">
        <f>SUM('#8 Patrimoine art public design'!E51)</f>
        <v>0</v>
      </c>
      <c r="O47" s="127"/>
      <c r="P47" s="126">
        <f>SUM('#9 Conservation Archives'!E51)</f>
        <v>0</v>
      </c>
      <c r="Q47" s="127"/>
      <c r="R47" s="126">
        <f>SUM('#10 Non réparties'!E51)</f>
        <v>0</v>
      </c>
      <c r="S47" s="127"/>
      <c r="T47" s="128">
        <f>SUM(D47,F47,H47,J47,L47,N47,P47,R47,)</f>
        <v>0</v>
      </c>
    </row>
    <row r="48" spans="1:20" ht="13.2" x14ac:dyDescent="0.25">
      <c r="A48" s="82"/>
      <c r="B48" s="15"/>
      <c r="D48" s="129"/>
      <c r="E48" s="127"/>
      <c r="F48" s="129"/>
      <c r="G48" s="127"/>
      <c r="H48" s="129"/>
      <c r="I48" s="127"/>
      <c r="J48" s="129"/>
      <c r="K48" s="127"/>
      <c r="L48" s="129"/>
      <c r="M48" s="127"/>
      <c r="N48" s="129"/>
      <c r="O48" s="127"/>
      <c r="P48" s="129"/>
      <c r="Q48" s="127"/>
      <c r="R48" s="129"/>
      <c r="S48" s="127"/>
      <c r="T48" s="130"/>
    </row>
    <row r="49" spans="1:20" x14ac:dyDescent="0.2">
      <c r="A49" s="87"/>
      <c r="B49" s="114" t="s">
        <v>118</v>
      </c>
      <c r="D49" s="126">
        <f>SUM('#3 Bibliothèques'!D58)</f>
        <v>0</v>
      </c>
      <c r="E49" s="127"/>
      <c r="F49" s="126">
        <f>SUM('#4 Arts et lettres'!E53)</f>
        <v>0</v>
      </c>
      <c r="G49" s="127"/>
      <c r="H49" s="126">
        <f>SUM('#5 Événements culturels'!E53)</f>
        <v>0</v>
      </c>
      <c r="I49" s="127"/>
      <c r="J49" s="126">
        <f>SUM('#6 Éven composante culturelle'!E53)</f>
        <v>0</v>
      </c>
      <c r="K49" s="127"/>
      <c r="L49" s="126">
        <f>SUM('#7 Loisirs culturel et scient'!E53)</f>
        <v>0</v>
      </c>
      <c r="M49" s="127"/>
      <c r="N49" s="126">
        <f>SUM('#8 Patrimoine art public design'!E53)</f>
        <v>0</v>
      </c>
      <c r="O49" s="127"/>
      <c r="P49" s="126">
        <f>SUM('#9 Conservation Archives'!E53)</f>
        <v>0</v>
      </c>
      <c r="Q49" s="127"/>
      <c r="R49" s="126">
        <f>SUM('#10 Non réparties'!E53)</f>
        <v>0</v>
      </c>
      <c r="S49" s="127"/>
      <c r="T49" s="128">
        <f>SUM(D49,F49,H49,J49,L49,N49,P49,R49,)</f>
        <v>0</v>
      </c>
    </row>
    <row r="50" spans="1:20" ht="13.2" x14ac:dyDescent="0.25">
      <c r="A50" s="82"/>
      <c r="B50" s="15"/>
      <c r="D50" s="129"/>
      <c r="E50" s="127"/>
      <c r="F50" s="129"/>
      <c r="G50" s="127"/>
      <c r="H50" s="129"/>
      <c r="I50" s="127"/>
      <c r="J50" s="129"/>
      <c r="K50" s="127"/>
      <c r="L50" s="129"/>
      <c r="M50" s="127"/>
      <c r="N50" s="129"/>
      <c r="O50" s="127"/>
      <c r="P50" s="129"/>
      <c r="Q50" s="127"/>
      <c r="R50" s="129"/>
      <c r="S50" s="127"/>
      <c r="T50" s="130"/>
    </row>
    <row r="51" spans="1:20" x14ac:dyDescent="0.2">
      <c r="A51" s="87"/>
      <c r="B51" s="114" t="s">
        <v>119</v>
      </c>
      <c r="D51" s="126">
        <f>SUM('#3 Bibliothèques'!D61)</f>
        <v>0</v>
      </c>
      <c r="E51" s="127"/>
      <c r="F51" s="126">
        <f>SUM('#4 Arts et lettres'!E55)</f>
        <v>0</v>
      </c>
      <c r="G51" s="127"/>
      <c r="H51" s="126">
        <f>SUM('#5 Événements culturels'!E55)</f>
        <v>0</v>
      </c>
      <c r="I51" s="127"/>
      <c r="J51" s="126">
        <f>SUM('#6 Éven composante culturelle'!E55)</f>
        <v>0</v>
      </c>
      <c r="K51" s="127"/>
      <c r="L51" s="126">
        <f>SUM('#7 Loisirs culturel et scient'!E55)</f>
        <v>0</v>
      </c>
      <c r="M51" s="127"/>
      <c r="N51" s="126">
        <f>SUM('#8 Patrimoine art public design'!E55)</f>
        <v>0</v>
      </c>
      <c r="O51" s="127"/>
      <c r="P51" s="126">
        <f>SUM('#9 Conservation Archives'!E55)</f>
        <v>0</v>
      </c>
      <c r="Q51" s="127"/>
      <c r="R51" s="126">
        <f>SUM('#10 Non réparties'!E55)</f>
        <v>0</v>
      </c>
      <c r="S51" s="127"/>
      <c r="T51" s="128">
        <f>SUM(D51,F51,H51,J51,L51,N51,P51,R51,)</f>
        <v>0</v>
      </c>
    </row>
    <row r="52" spans="1:20" ht="13.2" x14ac:dyDescent="0.25">
      <c r="A52" s="82"/>
      <c r="B52" s="15"/>
      <c r="D52" s="129"/>
      <c r="E52" s="127"/>
      <c r="F52" s="129"/>
      <c r="G52" s="127"/>
      <c r="H52" s="129"/>
      <c r="I52" s="127"/>
      <c r="J52" s="129"/>
      <c r="K52" s="127"/>
      <c r="L52" s="129"/>
      <c r="M52" s="127"/>
      <c r="N52" s="129"/>
      <c r="O52" s="127"/>
      <c r="P52" s="129"/>
      <c r="Q52" s="127"/>
      <c r="R52" s="129"/>
      <c r="S52" s="127"/>
      <c r="T52" s="130"/>
    </row>
    <row r="53" spans="1:20" x14ac:dyDescent="0.2">
      <c r="A53" s="87"/>
      <c r="B53" s="114" t="s">
        <v>120</v>
      </c>
      <c r="D53" s="126">
        <f>SUM('#3 Bibliothèques'!D64)</f>
        <v>0</v>
      </c>
      <c r="E53" s="127"/>
      <c r="F53" s="126">
        <f>SUM('#4 Arts et lettres'!E57)</f>
        <v>0</v>
      </c>
      <c r="G53" s="127"/>
      <c r="H53" s="126">
        <f>SUM('#5 Événements culturels'!E57)</f>
        <v>0</v>
      </c>
      <c r="I53" s="127"/>
      <c r="J53" s="126">
        <f>SUM('#6 Éven composante culturelle'!E57)</f>
        <v>0</v>
      </c>
      <c r="K53" s="127"/>
      <c r="L53" s="126">
        <f>SUM('#7 Loisirs culturel et scient'!E57)</f>
        <v>0</v>
      </c>
      <c r="M53" s="127"/>
      <c r="N53" s="126">
        <f>SUM('#8 Patrimoine art public design'!E57)</f>
        <v>0</v>
      </c>
      <c r="O53" s="127"/>
      <c r="P53" s="126">
        <f>SUM('#9 Conservation Archives'!E57)</f>
        <v>0</v>
      </c>
      <c r="Q53" s="127"/>
      <c r="R53" s="126">
        <f>SUM('#10 Non réparties'!E57)</f>
        <v>0</v>
      </c>
      <c r="S53" s="127"/>
      <c r="T53" s="128">
        <f>SUM(D53,F53,H53,J53,L53,N53,P53,R53,)</f>
        <v>0</v>
      </c>
    </row>
    <row r="54" spans="1:20" ht="12" x14ac:dyDescent="0.25">
      <c r="A54" s="82"/>
      <c r="B54" s="83"/>
      <c r="D54" s="129"/>
      <c r="E54" s="127"/>
      <c r="F54" s="129"/>
      <c r="G54" s="127"/>
      <c r="H54" s="129"/>
      <c r="I54" s="127"/>
      <c r="J54" s="129"/>
      <c r="K54" s="127"/>
      <c r="L54" s="129"/>
      <c r="M54" s="127"/>
      <c r="N54" s="129"/>
      <c r="O54" s="127"/>
      <c r="P54" s="129"/>
      <c r="Q54" s="127"/>
      <c r="R54" s="129"/>
      <c r="S54" s="127"/>
      <c r="T54" s="130"/>
    </row>
    <row r="55" spans="1:20" s="95" customFormat="1" ht="12" x14ac:dyDescent="0.25">
      <c r="A55" s="82" t="s">
        <v>35</v>
      </c>
      <c r="B55" s="94"/>
      <c r="D55" s="142">
        <f>SUM(D47,D53,D49,D51)</f>
        <v>0</v>
      </c>
      <c r="E55" s="143"/>
      <c r="F55" s="142">
        <f>SUM(F47,F53,F49,F51)</f>
        <v>0</v>
      </c>
      <c r="G55" s="143"/>
      <c r="H55" s="142">
        <f>SUM(H47,H53,H49,H51)</f>
        <v>0</v>
      </c>
      <c r="I55" s="143"/>
      <c r="J55" s="142">
        <f>SUM(J47,J53,J49,J51)</f>
        <v>0</v>
      </c>
      <c r="K55" s="143"/>
      <c r="L55" s="142">
        <f>SUM(L47,L53,L49,L51)</f>
        <v>0</v>
      </c>
      <c r="M55" s="143"/>
      <c r="N55" s="142">
        <f>SUM(N47,N53,N49,N51)</f>
        <v>0</v>
      </c>
      <c r="O55" s="143"/>
      <c r="P55" s="142">
        <f>SUM(P47,P53,P49,P51)</f>
        <v>0</v>
      </c>
      <c r="Q55" s="143"/>
      <c r="R55" s="142">
        <f>SUM(R47,R53,R49,R51)</f>
        <v>0</v>
      </c>
      <c r="S55" s="143"/>
      <c r="T55" s="144">
        <f>SUM(T47,T53,T49,T51)</f>
        <v>0</v>
      </c>
    </row>
    <row r="56" spans="1:20" ht="12" x14ac:dyDescent="0.25">
      <c r="A56" s="82"/>
      <c r="B56" s="83"/>
      <c r="D56" s="129"/>
      <c r="E56" s="127"/>
      <c r="F56" s="129"/>
      <c r="G56" s="127"/>
      <c r="H56" s="129"/>
      <c r="I56" s="127"/>
      <c r="J56" s="129"/>
      <c r="K56" s="127"/>
      <c r="L56" s="129"/>
      <c r="M56" s="127"/>
      <c r="N56" s="129"/>
      <c r="O56" s="127"/>
      <c r="P56" s="129"/>
      <c r="Q56" s="127"/>
      <c r="R56" s="129"/>
      <c r="S56" s="127"/>
      <c r="T56" s="130"/>
    </row>
    <row r="57" spans="1:20" s="95" customFormat="1" ht="12" x14ac:dyDescent="0.25">
      <c r="A57" s="82" t="s">
        <v>3</v>
      </c>
      <c r="B57" s="94"/>
      <c r="D57" s="142">
        <f>D43-D55</f>
        <v>0</v>
      </c>
      <c r="E57" s="143"/>
      <c r="F57" s="142">
        <f>F43-F55</f>
        <v>0</v>
      </c>
      <c r="G57" s="143"/>
      <c r="H57" s="142">
        <f>H43-H55</f>
        <v>0</v>
      </c>
      <c r="I57" s="143"/>
      <c r="J57" s="142">
        <f>J43-J55</f>
        <v>0</v>
      </c>
      <c r="K57" s="143"/>
      <c r="L57" s="142">
        <f>L43-L55</f>
        <v>0</v>
      </c>
      <c r="M57" s="143"/>
      <c r="N57" s="142">
        <f>N43-N55</f>
        <v>0</v>
      </c>
      <c r="O57" s="143"/>
      <c r="P57" s="142">
        <f>P43-P55</f>
        <v>0</v>
      </c>
      <c r="Q57" s="143"/>
      <c r="R57" s="142">
        <f>R43-R55</f>
        <v>0</v>
      </c>
      <c r="S57" s="143"/>
      <c r="T57" s="144">
        <f>SUM(D57,F57,H57,J57,L57,N57,P57,R57,)</f>
        <v>0</v>
      </c>
    </row>
    <row r="58" spans="1:20" ht="13.5" customHeight="1" thickBot="1" x14ac:dyDescent="0.25">
      <c r="A58" s="96"/>
      <c r="B58" s="97"/>
      <c r="C58" s="97"/>
      <c r="D58" s="150"/>
      <c r="E58" s="150"/>
      <c r="F58" s="150"/>
      <c r="G58" s="150"/>
      <c r="H58" s="150"/>
      <c r="I58" s="150"/>
      <c r="J58" s="150"/>
      <c r="K58" s="150"/>
      <c r="L58" s="150"/>
      <c r="M58" s="150"/>
      <c r="N58" s="150"/>
      <c r="O58" s="150"/>
      <c r="P58" s="150"/>
      <c r="Q58" s="150"/>
      <c r="R58" s="150"/>
      <c r="S58" s="150"/>
      <c r="T58" s="151"/>
    </row>
  </sheetData>
  <sheetProtection algorithmName="SHA-512" hashValue="RVUCLjJp3dkrh4G64LSX2/jeJvPy9HfZY5Qod7hp/hQmYHkC1/rM4/ExebpmX8PnSdiVCRwBXxU0mXCJjgSA+Q==" saltValue="DHUXQxhiXc7j36I4btSOQg==" spinCount="100000" sheet="1" objects="1" scenarios="1"/>
  <phoneticPr fontId="0" type="noConversion"/>
  <pageMargins left="0.78740157480314965" right="0.78740157480314965" top="0.98425196850393704" bottom="0.98425196850393704" header="0.51181102362204722" footer="0.51181102362204722"/>
  <pageSetup paperSize="5" scale="50" orientation="portrait" r:id="rId1"/>
  <headerFooter alignWithMargins="0">
    <oddFooter>&amp;LCONFIDENTIEL&amp;C&amp;A&amp;RCONFIDENTIEL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22"/>
  <dimension ref="A1:H51"/>
  <sheetViews>
    <sheetView showGridLines="0" topLeftCell="A33" zoomScaleNormal="100" zoomScaleSheetLayoutView="100" workbookViewId="0">
      <selection activeCell="D57" sqref="D57:J57"/>
    </sheetView>
  </sheetViews>
  <sheetFormatPr baseColWidth="10" defaultColWidth="11.44140625" defaultRowHeight="13.2" x14ac:dyDescent="0.25"/>
  <cols>
    <col min="1" max="1" width="3.44140625" style="17" customWidth="1"/>
    <col min="2" max="2" width="65.44140625" style="17" customWidth="1"/>
    <col min="3" max="3" width="2.88671875" style="17" customWidth="1"/>
    <col min="4" max="4" width="15.6640625" style="17" customWidth="1"/>
    <col min="5" max="5" width="2.6640625" style="17" customWidth="1"/>
    <col min="6" max="16384" width="11.44140625" style="17"/>
  </cols>
  <sheetData>
    <row r="1" spans="1:5" ht="60" customHeight="1" thickBot="1" x14ac:dyDescent="0.3"/>
    <row r="2" spans="1:5" x14ac:dyDescent="0.25">
      <c r="A2" s="30"/>
      <c r="B2" s="27"/>
      <c r="C2" s="27"/>
      <c r="D2" s="28"/>
      <c r="E2" s="36"/>
    </row>
    <row r="3" spans="1:5" ht="13.5" customHeight="1" x14ac:dyDescent="0.25">
      <c r="A3" s="31"/>
      <c r="B3" s="18" t="s">
        <v>144</v>
      </c>
      <c r="C3" s="18"/>
      <c r="D3" s="16"/>
      <c r="E3" s="37"/>
    </row>
    <row r="4" spans="1:5" ht="15.75" customHeight="1" x14ac:dyDescent="0.25">
      <c r="A4" s="51"/>
      <c r="B4" s="44" t="str">
        <f>CONCATENATE(CONCATENATE("Municipalité de ",'#1 Identification'!G14," - ", "Année ",'#1 Identification'!G19))</f>
        <v>Municipalité de  - Année 2024</v>
      </c>
      <c r="C4" s="44"/>
      <c r="D4" s="50"/>
      <c r="E4" s="37"/>
    </row>
    <row r="5" spans="1:5" ht="13.8" thickBot="1" x14ac:dyDescent="0.3">
      <c r="A5" s="52"/>
      <c r="B5" s="53"/>
      <c r="C5" s="53"/>
      <c r="D5" s="19"/>
      <c r="E5" s="38"/>
    </row>
    <row r="6" spans="1:5" x14ac:dyDescent="0.25">
      <c r="A6" s="34"/>
      <c r="B6" s="35"/>
      <c r="C6" s="35"/>
      <c r="D6" s="34"/>
      <c r="E6" s="35"/>
    </row>
    <row r="7" spans="1:5" x14ac:dyDescent="0.25">
      <c r="A7" s="33" t="s">
        <v>40</v>
      </c>
      <c r="B7" s="33"/>
      <c r="C7" s="33"/>
      <c r="D7" s="33"/>
      <c r="E7" s="33"/>
    </row>
    <row r="8" spans="1:5" ht="13.8" thickBot="1" x14ac:dyDescent="0.3">
      <c r="A8" s="41"/>
      <c r="B8" s="41"/>
      <c r="C8" s="41"/>
      <c r="D8" s="41"/>
      <c r="E8" s="41"/>
    </row>
    <row r="9" spans="1:5" ht="13.5" customHeight="1" x14ac:dyDescent="0.25">
      <c r="A9" s="179"/>
      <c r="B9" s="29"/>
      <c r="C9" s="29"/>
      <c r="D9" s="32"/>
      <c r="E9" s="42"/>
    </row>
    <row r="10" spans="1:5" ht="13.5" customHeight="1" x14ac:dyDescent="0.25">
      <c r="A10" s="40" t="s">
        <v>39</v>
      </c>
      <c r="B10" s="20" t="s">
        <v>41</v>
      </c>
      <c r="C10" s="20"/>
      <c r="D10" s="145">
        <f>SUM('#2 MAMH'!C15)</f>
        <v>0</v>
      </c>
      <c r="E10" s="25">
        <v>1</v>
      </c>
    </row>
    <row r="11" spans="1:5" ht="9" customHeight="1" x14ac:dyDescent="0.25">
      <c r="A11" s="22"/>
      <c r="B11" s="20"/>
      <c r="C11" s="20"/>
      <c r="D11" s="146"/>
      <c r="E11" s="25"/>
    </row>
    <row r="12" spans="1:5" ht="13.5" customHeight="1" x14ac:dyDescent="0.25">
      <c r="A12" s="40" t="s">
        <v>39</v>
      </c>
      <c r="B12" s="20" t="s">
        <v>1</v>
      </c>
      <c r="C12" s="20"/>
      <c r="D12" s="145">
        <f>SUM('#2 MAMH'!C12)</f>
        <v>0</v>
      </c>
      <c r="E12" s="25">
        <v>2</v>
      </c>
    </row>
    <row r="13" spans="1:5" ht="9" customHeight="1" x14ac:dyDescent="0.25">
      <c r="A13" s="22"/>
      <c r="B13" s="20"/>
      <c r="C13" s="20"/>
      <c r="D13" s="146"/>
      <c r="E13" s="25"/>
    </row>
    <row r="14" spans="1:5" ht="13.5" customHeight="1" x14ac:dyDescent="0.25">
      <c r="A14" s="40" t="s">
        <v>39</v>
      </c>
      <c r="B14" s="20" t="s">
        <v>42</v>
      </c>
      <c r="C14" s="20"/>
      <c r="D14" s="145">
        <f>SUM('#2 MAMH'!C10)</f>
        <v>0</v>
      </c>
      <c r="E14" s="25">
        <v>3</v>
      </c>
    </row>
    <row r="15" spans="1:5" ht="9" customHeight="1" x14ac:dyDescent="0.25">
      <c r="A15" s="40"/>
      <c r="B15" s="20"/>
      <c r="C15" s="20"/>
      <c r="D15" s="147"/>
      <c r="E15" s="25"/>
    </row>
    <row r="16" spans="1:5" ht="13.5" customHeight="1" x14ac:dyDescent="0.25">
      <c r="A16" s="7" t="s">
        <v>43</v>
      </c>
      <c r="B16" s="15"/>
      <c r="C16" s="15"/>
      <c r="D16" s="149">
        <f>D10-D12-D14</f>
        <v>0</v>
      </c>
      <c r="E16" s="25">
        <v>4</v>
      </c>
    </row>
    <row r="17" spans="1:8" ht="9" customHeight="1" x14ac:dyDescent="0.25">
      <c r="A17" s="40"/>
      <c r="B17" s="20"/>
      <c r="C17" s="20"/>
      <c r="D17" s="147"/>
      <c r="E17" s="25"/>
    </row>
    <row r="18" spans="1:8" ht="13.5" customHeight="1" x14ac:dyDescent="0.25">
      <c r="A18" s="40" t="s">
        <v>39</v>
      </c>
      <c r="B18" s="21" t="s">
        <v>9</v>
      </c>
      <c r="C18" s="21"/>
      <c r="D18" s="145">
        <f>SUM('#2 MAMH'!C21,'#2 MAMH'!C30,'#2 MAMH'!C40)</f>
        <v>0</v>
      </c>
      <c r="E18" s="25">
        <v>5</v>
      </c>
      <c r="H18" s="55"/>
    </row>
    <row r="19" spans="1:8" ht="9" customHeight="1" x14ac:dyDescent="0.25">
      <c r="A19" s="40"/>
      <c r="B19" s="20"/>
      <c r="C19" s="20"/>
      <c r="D19" s="147"/>
      <c r="E19" s="25"/>
    </row>
    <row r="20" spans="1:8" ht="13.5" customHeight="1" x14ac:dyDescent="0.25">
      <c r="A20" s="40" t="s">
        <v>39</v>
      </c>
      <c r="B20" s="20" t="s">
        <v>127</v>
      </c>
      <c r="C20" s="20"/>
      <c r="D20" s="386" t="e">
        <f>D18/D16</f>
        <v>#DIV/0!</v>
      </c>
      <c r="E20" s="25">
        <v>6</v>
      </c>
    </row>
    <row r="21" spans="1:8" ht="9" customHeight="1" x14ac:dyDescent="0.25">
      <c r="A21" s="40"/>
      <c r="B21" s="20"/>
      <c r="C21" s="20"/>
      <c r="D21" s="147"/>
      <c r="E21" s="25"/>
    </row>
    <row r="22" spans="1:8" ht="13.5" customHeight="1" x14ac:dyDescent="0.25">
      <c r="A22" s="46" t="s">
        <v>141</v>
      </c>
      <c r="B22" s="20"/>
      <c r="C22" s="20"/>
      <c r="D22" s="177" t="e">
        <f>D14*D20</f>
        <v>#DIV/0!</v>
      </c>
      <c r="E22" s="25">
        <v>7</v>
      </c>
      <c r="F22" s="55"/>
    </row>
    <row r="23" spans="1:8" ht="7.5" customHeight="1" thickBot="1" x14ac:dyDescent="0.3">
      <c r="A23" s="23"/>
      <c r="B23" s="24"/>
      <c r="C23" s="24"/>
      <c r="D23" s="24"/>
      <c r="E23" s="39"/>
    </row>
    <row r="24" spans="1:8" x14ac:dyDescent="0.25">
      <c r="A24" s="34"/>
      <c r="B24" s="35"/>
      <c r="C24" s="35"/>
      <c r="D24" s="34"/>
      <c r="E24" s="35"/>
    </row>
    <row r="25" spans="1:8" ht="13.5" customHeight="1" x14ac:dyDescent="0.25">
      <c r="A25" s="33" t="s">
        <v>165</v>
      </c>
      <c r="B25" s="33"/>
      <c r="C25" s="33"/>
      <c r="D25" s="33"/>
      <c r="E25" s="33"/>
    </row>
    <row r="26" spans="1:8" ht="13.5" customHeight="1" thickBot="1" x14ac:dyDescent="0.3"/>
    <row r="27" spans="1:8" ht="9" customHeight="1" x14ac:dyDescent="0.25">
      <c r="A27" s="179"/>
      <c r="B27" s="358"/>
      <c r="C27" s="358"/>
      <c r="D27" s="359"/>
      <c r="E27" s="360"/>
    </row>
    <row r="28" spans="1:8" ht="13.5" customHeight="1" x14ac:dyDescent="0.25">
      <c r="A28" s="26" t="s">
        <v>166</v>
      </c>
      <c r="B28" s="29"/>
      <c r="C28" s="29"/>
      <c r="D28" s="32"/>
      <c r="E28" s="42"/>
    </row>
    <row r="29" spans="1:8" ht="9" customHeight="1" x14ac:dyDescent="0.25">
      <c r="A29" s="26"/>
      <c r="B29" s="29"/>
      <c r="C29" s="29"/>
      <c r="D29" s="32"/>
      <c r="E29" s="42"/>
    </row>
    <row r="30" spans="1:8" ht="13.5" customHeight="1" x14ac:dyDescent="0.25">
      <c r="A30" s="40" t="s">
        <v>39</v>
      </c>
      <c r="B30" s="20" t="s">
        <v>167</v>
      </c>
      <c r="C30" s="21"/>
      <c r="D30" s="145">
        <f>SUM('#2 MAMH'!C25)</f>
        <v>0</v>
      </c>
      <c r="E30" s="25">
        <v>1</v>
      </c>
    </row>
    <row r="31" spans="1:8" ht="9" customHeight="1" x14ac:dyDescent="0.25">
      <c r="A31" s="22"/>
      <c r="B31" s="20"/>
      <c r="C31" s="20"/>
      <c r="D31" s="146"/>
      <c r="E31" s="25"/>
    </row>
    <row r="32" spans="1:8" x14ac:dyDescent="0.25">
      <c r="A32" s="40" t="s">
        <v>39</v>
      </c>
      <c r="B32" s="20" t="s">
        <v>168</v>
      </c>
      <c r="C32" s="20"/>
      <c r="D32" s="145">
        <f>'#2 MAMH'!C23</f>
        <v>0</v>
      </c>
      <c r="E32" s="25">
        <v>2</v>
      </c>
    </row>
    <row r="33" spans="1:5" x14ac:dyDescent="0.25">
      <c r="A33" s="22"/>
      <c r="B33" s="20"/>
      <c r="C33" s="20"/>
      <c r="D33" s="146"/>
      <c r="E33" s="25"/>
    </row>
    <row r="34" spans="1:5" x14ac:dyDescent="0.25">
      <c r="A34" s="46" t="s">
        <v>169</v>
      </c>
      <c r="B34" s="361"/>
      <c r="C34" s="20"/>
      <c r="D34" s="146"/>
      <c r="E34" s="25"/>
    </row>
    <row r="35" spans="1:5" ht="9" customHeight="1" x14ac:dyDescent="0.25">
      <c r="A35" s="22"/>
      <c r="B35" s="20"/>
      <c r="C35" s="20"/>
      <c r="D35" s="146"/>
      <c r="E35" s="25"/>
    </row>
    <row r="36" spans="1:5" x14ac:dyDescent="0.25">
      <c r="A36" s="40" t="s">
        <v>39</v>
      </c>
      <c r="B36" s="20" t="s">
        <v>1</v>
      </c>
      <c r="C36" s="20"/>
      <c r="D36" s="145">
        <f>'#2 MAMH'!C34</f>
        <v>0</v>
      </c>
      <c r="E36" s="25">
        <v>3</v>
      </c>
    </row>
    <row r="37" spans="1:5" ht="9" customHeight="1" x14ac:dyDescent="0.25">
      <c r="A37" s="40"/>
      <c r="B37" s="20"/>
      <c r="C37" s="20"/>
      <c r="D37" s="362"/>
      <c r="E37" s="25"/>
    </row>
    <row r="38" spans="1:5" x14ac:dyDescent="0.25">
      <c r="A38" s="40" t="s">
        <v>39</v>
      </c>
      <c r="B38" s="20" t="s">
        <v>168</v>
      </c>
      <c r="C38" s="20"/>
      <c r="D38" s="145">
        <f>'#2 MAMH'!C32+'#2 MAMH'!C42</f>
        <v>0</v>
      </c>
      <c r="E38" s="25">
        <v>4</v>
      </c>
    </row>
    <row r="39" spans="1:5" x14ac:dyDescent="0.25">
      <c r="A39" s="40"/>
      <c r="B39" s="20"/>
      <c r="C39" s="20"/>
      <c r="D39" s="362"/>
      <c r="E39" s="25"/>
    </row>
    <row r="40" spans="1:5" x14ac:dyDescent="0.25">
      <c r="A40" s="46" t="s">
        <v>170</v>
      </c>
      <c r="B40" s="20"/>
      <c r="C40" s="20"/>
      <c r="D40" s="145">
        <f>D30+D32+D36+D38</f>
        <v>0</v>
      </c>
      <c r="E40" s="25">
        <v>5</v>
      </c>
    </row>
    <row r="41" spans="1:5" ht="9" customHeight="1" thickBot="1" x14ac:dyDescent="0.3">
      <c r="A41" s="23"/>
      <c r="B41" s="24"/>
      <c r="C41" s="24"/>
      <c r="D41" s="24"/>
      <c r="E41" s="39"/>
    </row>
    <row r="43" spans="1:5" x14ac:dyDescent="0.25">
      <c r="A43" s="33" t="s">
        <v>44</v>
      </c>
      <c r="B43" s="33"/>
      <c r="C43" s="33"/>
      <c r="D43" s="33"/>
      <c r="E43" s="33"/>
    </row>
    <row r="44" spans="1:5" ht="13.8" thickBot="1" x14ac:dyDescent="0.3">
      <c r="A44" s="41"/>
      <c r="B44" s="41"/>
      <c r="C44" s="41"/>
      <c r="D44" s="41"/>
      <c r="E44" s="41"/>
    </row>
    <row r="45" spans="1:5" ht="13.5" customHeight="1" x14ac:dyDescent="0.25">
      <c r="A45" s="26"/>
      <c r="B45" s="29"/>
      <c r="C45" s="29"/>
      <c r="D45" s="32"/>
      <c r="E45" s="42"/>
    </row>
    <row r="46" spans="1:5" ht="13.5" customHeight="1" x14ac:dyDescent="0.25">
      <c r="A46" s="40" t="s">
        <v>39</v>
      </c>
      <c r="B46" s="20" t="s">
        <v>9</v>
      </c>
      <c r="C46" s="21"/>
      <c r="D46" s="145" t="e">
        <f>SUM('#3 Bibliothèques'!D52,'#4 Arts et lettres'!E47,'#5 Événements culturels'!E47,'#6 Éven composante culturelle'!E47,'#7 Loisirs culturel et scient'!E47,'#8 Patrimoine art public design'!E47,'#9 Conservation Archives'!E47,'#10 Non réparties'!E47)+D22 + D40</f>
        <v>#DIV/0!</v>
      </c>
      <c r="E46" s="25">
        <v>1</v>
      </c>
    </row>
    <row r="47" spans="1:5" ht="9" customHeight="1" x14ac:dyDescent="0.25">
      <c r="A47" s="22"/>
      <c r="B47" s="20"/>
      <c r="C47" s="20"/>
      <c r="D47" s="146"/>
      <c r="E47" s="25"/>
    </row>
    <row r="48" spans="1:5" ht="13.5" customHeight="1" x14ac:dyDescent="0.25">
      <c r="A48" s="40" t="s">
        <v>39</v>
      </c>
      <c r="B48" s="20" t="s">
        <v>41</v>
      </c>
      <c r="C48" s="20"/>
      <c r="D48" s="145">
        <f>'#2 MAMH'!G15</f>
        <v>0</v>
      </c>
      <c r="E48" s="25">
        <v>2</v>
      </c>
    </row>
    <row r="49" spans="1:5" ht="9" customHeight="1" x14ac:dyDescent="0.25">
      <c r="A49" s="22"/>
      <c r="B49" s="20"/>
      <c r="C49" s="20"/>
      <c r="D49" s="146"/>
      <c r="E49" s="25"/>
    </row>
    <row r="50" spans="1:5" ht="13.5" customHeight="1" x14ac:dyDescent="0.25">
      <c r="A50" s="40" t="s">
        <v>39</v>
      </c>
      <c r="B50" s="20" t="s">
        <v>147</v>
      </c>
      <c r="C50" s="20"/>
      <c r="D50" s="386" t="e">
        <f>D46/D48*100</f>
        <v>#DIV/0!</v>
      </c>
      <c r="E50" s="25">
        <v>3</v>
      </c>
    </row>
    <row r="51" spans="1:5" ht="13.5" customHeight="1" thickBot="1" x14ac:dyDescent="0.3">
      <c r="A51" s="23"/>
      <c r="B51" s="24"/>
      <c r="C51" s="24"/>
      <c r="D51" s="24"/>
      <c r="E51" s="39"/>
    </row>
  </sheetData>
  <sheetProtection algorithmName="SHA-512" hashValue="TGoAoCYqVO1rVEKb+MZiIPmhg50rqjGegWTVloLmQknCi6lPt/DuCA9JGyDCXCw9u6o33AqvikCmjUN59MDkpg==" saltValue="JfRTAictDYUzEJl2Sf+CPQ==" spinCount="100000" sheet="1" objects="1" scenarios="1"/>
  <phoneticPr fontId="0" type="noConversion"/>
  <pageMargins left="0.78740157480314965" right="0.78740157480314965" top="0.98425196850393704" bottom="0.98425196850393704" header="0.51181102362204722" footer="0.51181102362204722"/>
  <pageSetup paperSize="5" scale="99" orientation="portrait" r:id="rId1"/>
  <headerFooter alignWithMargins="0">
    <oddFooter>&amp;LCONFIDENTIEL&amp;C&amp;A&amp;RCONFIDENTIEL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
  <dimension ref="A1:E15"/>
  <sheetViews>
    <sheetView showGridLines="0" zoomScaleNormal="100" workbookViewId="0">
      <selection activeCell="D57" sqref="D57:J57"/>
    </sheetView>
  </sheetViews>
  <sheetFormatPr baseColWidth="10" defaultColWidth="11.44140625" defaultRowHeight="10.199999999999999" x14ac:dyDescent="0.2"/>
  <cols>
    <col min="1" max="1" width="39.5546875" style="180" customWidth="1"/>
    <col min="2" max="2" width="14.6640625" style="180" customWidth="1"/>
    <col min="3" max="3" width="1.6640625" style="180" customWidth="1"/>
    <col min="4" max="4" width="14.6640625" style="180" customWidth="1"/>
    <col min="5" max="5" width="1.6640625" style="180" customWidth="1"/>
    <col min="6" max="16384" width="11.44140625" style="180"/>
  </cols>
  <sheetData>
    <row r="1" spans="1:5" x14ac:dyDescent="0.2">
      <c r="A1" s="56" t="s">
        <v>46</v>
      </c>
      <c r="B1" s="56"/>
      <c r="C1" s="56"/>
      <c r="D1" s="56"/>
      <c r="E1" s="56"/>
    </row>
    <row r="2" spans="1:5" ht="15" customHeight="1" x14ac:dyDescent="0.2">
      <c r="A2" s="107" t="s">
        <v>209</v>
      </c>
      <c r="B2" s="56"/>
      <c r="C2" s="56"/>
      <c r="D2" s="56"/>
      <c r="E2" s="56"/>
    </row>
    <row r="3" spans="1:5" ht="10.8" thickBot="1" x14ac:dyDescent="0.25">
      <c r="A3" s="107" t="str">
        <f>CONCATENATE(CONCATENATE("municipalité de ",'#1 Identification'!G14,", ", '#1 Identification'!G19))</f>
        <v>municipalité de , 2024</v>
      </c>
      <c r="B3" s="56"/>
      <c r="C3" s="56"/>
      <c r="D3" s="56"/>
      <c r="E3" s="56"/>
    </row>
    <row r="4" spans="1:5" s="181" customFormat="1" ht="15" customHeight="1" x14ac:dyDescent="0.25">
      <c r="A4" s="98"/>
      <c r="B4" s="115"/>
      <c r="C4" s="115"/>
      <c r="D4" s="115">
        <f>SUM('#1 Identification'!G19:I19)</f>
        <v>2024</v>
      </c>
      <c r="E4" s="115"/>
    </row>
    <row r="5" spans="1:5" ht="12.75" customHeight="1" x14ac:dyDescent="0.2">
      <c r="A5" s="182"/>
      <c r="B5" s="183"/>
      <c r="C5" s="184"/>
      <c r="D5" s="184"/>
      <c r="E5" s="183"/>
    </row>
    <row r="6" spans="1:5" ht="13.5" customHeight="1" x14ac:dyDescent="0.2">
      <c r="A6" s="185"/>
      <c r="B6" s="186"/>
      <c r="C6" s="184"/>
      <c r="D6" s="187" t="s">
        <v>55</v>
      </c>
      <c r="E6" s="188"/>
    </row>
    <row r="7" spans="1:5" ht="18" customHeight="1" x14ac:dyDescent="0.2">
      <c r="A7" s="56" t="s">
        <v>175</v>
      </c>
      <c r="B7" s="189"/>
      <c r="C7" s="190"/>
      <c r="D7" s="189">
        <f>SUM('#12 Frais financement gestion'!D48)</f>
        <v>0</v>
      </c>
      <c r="E7" s="190"/>
    </row>
    <row r="8" spans="1:5" ht="5.25" customHeight="1" x14ac:dyDescent="0.2">
      <c r="A8" s="56"/>
      <c r="B8" s="189"/>
      <c r="C8" s="190"/>
      <c r="D8" s="189"/>
      <c r="E8" s="190"/>
    </row>
    <row r="9" spans="1:5" ht="11.4" x14ac:dyDescent="0.2">
      <c r="A9" s="56" t="s">
        <v>9</v>
      </c>
      <c r="B9" s="189"/>
      <c r="C9" s="190"/>
      <c r="D9" s="189" t="e">
        <f>SUM('#12 Frais financement gestion'!D46)</f>
        <v>#DIV/0!</v>
      </c>
      <c r="E9" s="190"/>
    </row>
    <row r="10" spans="1:5" ht="5.25" customHeight="1" x14ac:dyDescent="0.2">
      <c r="A10" s="56"/>
      <c r="B10" s="191"/>
      <c r="C10" s="192"/>
      <c r="D10" s="191"/>
      <c r="E10" s="192"/>
    </row>
    <row r="11" spans="1:5" ht="13.5" customHeight="1" x14ac:dyDescent="0.2">
      <c r="A11" s="193"/>
      <c r="B11" s="194"/>
      <c r="C11" s="195"/>
      <c r="D11" s="196" t="s">
        <v>47</v>
      </c>
      <c r="E11" s="195"/>
    </row>
    <row r="12" spans="1:5" ht="13.5" customHeight="1" x14ac:dyDescent="0.2">
      <c r="A12" s="56" t="s">
        <v>148</v>
      </c>
      <c r="B12" s="56"/>
      <c r="C12" s="197"/>
      <c r="D12" s="56"/>
      <c r="E12" s="197"/>
    </row>
    <row r="13" spans="1:5" ht="11.4" x14ac:dyDescent="0.2">
      <c r="A13" s="56" t="s">
        <v>48</v>
      </c>
      <c r="B13" s="198"/>
      <c r="C13" s="199"/>
      <c r="D13" s="198" t="e">
        <f>D9/D7*100</f>
        <v>#DIV/0!</v>
      </c>
      <c r="E13" s="199"/>
    </row>
    <row r="14" spans="1:5" ht="6" customHeight="1" thickBot="1" x14ac:dyDescent="0.25">
      <c r="A14" s="200"/>
      <c r="B14" s="200"/>
      <c r="C14" s="201"/>
      <c r="D14" s="200"/>
      <c r="E14" s="201"/>
    </row>
    <row r="15" spans="1:5" ht="13.5" customHeight="1" x14ac:dyDescent="0.2">
      <c r="A15" s="202" t="s">
        <v>50</v>
      </c>
      <c r="B15" s="56"/>
      <c r="C15" s="56"/>
      <c r="D15" s="56"/>
      <c r="E15" s="56"/>
    </row>
  </sheetData>
  <sheetProtection algorithmName="SHA-512" hashValue="a/yBnN5A3MxXKgPz93buKLDRDwbbGyzMVxzOP7gg7NVK7AmU4Xyqgzepo0f+34ilD8NOFmCkor5Dp1FFX8iV9A==" saltValue="7dicla37XINBd/S/Dfpusg==" spinCount="100000" sheet="1" objects="1" scenarios="1"/>
  <phoneticPr fontId="24" type="noConversion"/>
  <pageMargins left="0.78740157480314965" right="0.78740157480314965" top="0.98425196850393704" bottom="0.98425196850393704" header="0.51181102362204722" footer="0.51181102362204722"/>
  <pageSetup paperSize="5" orientation="portrait" verticalDpi="300" r:id="rId1"/>
  <headerFooter alignWithMargins="0">
    <oddFooter>&amp;LCONFIDENTIEL&amp;C&amp;A&amp;RCONFIDENTIEL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2"/>
  <dimension ref="A1:P39"/>
  <sheetViews>
    <sheetView showGridLines="0" zoomScaleNormal="100" workbookViewId="0">
      <selection activeCell="A3" sqref="A3"/>
    </sheetView>
  </sheetViews>
  <sheetFormatPr baseColWidth="10" defaultColWidth="11.44140625" defaultRowHeight="10.199999999999999" x14ac:dyDescent="0.2"/>
  <cols>
    <col min="1" max="1" width="38.44140625" style="56" customWidth="1"/>
    <col min="2" max="2" width="12.6640625" style="56" customWidth="1"/>
    <col min="3" max="3" width="8.33203125" style="56" bestFit="1" customWidth="1"/>
    <col min="4" max="4" width="1.6640625" style="56" customWidth="1"/>
    <col min="5" max="5" width="12.44140625" style="56" customWidth="1"/>
    <col min="6" max="6" width="8.33203125" style="56" bestFit="1" customWidth="1"/>
    <col min="7" max="7" width="1.6640625" style="56" customWidth="1"/>
    <col min="8" max="8" width="12.6640625" style="56" customWidth="1"/>
    <col min="9" max="9" width="8.33203125" style="56" bestFit="1" customWidth="1"/>
    <col min="10" max="10" width="1.6640625" style="56" customWidth="1"/>
    <col min="11" max="11" width="10.109375" style="56" customWidth="1"/>
    <col min="12" max="12" width="8.33203125" style="56" bestFit="1" customWidth="1"/>
    <col min="13" max="13" width="1.6640625" style="56" customWidth="1"/>
    <col min="14" max="14" width="9.88671875" style="56" customWidth="1"/>
    <col min="15" max="15" width="8.33203125" style="56" bestFit="1" customWidth="1"/>
    <col min="16" max="16384" width="11.44140625" style="56"/>
  </cols>
  <sheetData>
    <row r="1" spans="1:16" x14ac:dyDescent="0.2">
      <c r="A1" s="56" t="s">
        <v>51</v>
      </c>
    </row>
    <row r="2" spans="1:16" ht="15" customHeight="1" x14ac:dyDescent="0.2">
      <c r="A2" s="107" t="s">
        <v>210</v>
      </c>
    </row>
    <row r="3" spans="1:16" s="180" customFormat="1" ht="10.8" thickBot="1" x14ac:dyDescent="0.25">
      <c r="A3" s="107" t="str">
        <f>CONCATENATE(CONCATENATE("municipalité de ",'#1 Identification'!G14,", ", '#1 Identification'!G19))</f>
        <v>municipalité de , 2024</v>
      </c>
      <c r="B3" s="56"/>
      <c r="C3" s="56"/>
      <c r="D3" s="56"/>
      <c r="E3" s="56"/>
    </row>
    <row r="4" spans="1:16" s="205" customFormat="1" ht="15" customHeight="1" x14ac:dyDescent="0.25">
      <c r="A4" s="98"/>
      <c r="B4" s="203" t="s">
        <v>3</v>
      </c>
      <c r="C4" s="203"/>
      <c r="D4" s="204"/>
      <c r="E4" s="203" t="s">
        <v>52</v>
      </c>
      <c r="F4" s="203"/>
      <c r="G4" s="204"/>
      <c r="H4" s="203" t="s">
        <v>53</v>
      </c>
      <c r="I4" s="203"/>
      <c r="J4" s="204"/>
      <c r="K4" s="203" t="s">
        <v>140</v>
      </c>
      <c r="L4" s="203"/>
      <c r="M4" s="204"/>
      <c r="N4" s="203" t="s">
        <v>36</v>
      </c>
      <c r="O4" s="203"/>
    </row>
    <row r="5" spans="1:16" x14ac:dyDescent="0.2">
      <c r="B5" s="206"/>
      <c r="C5" s="206"/>
      <c r="D5" s="207"/>
      <c r="E5" s="208" t="s">
        <v>54</v>
      </c>
      <c r="F5" s="208"/>
      <c r="G5" s="207"/>
      <c r="H5" s="206"/>
      <c r="I5" s="206"/>
      <c r="J5" s="207"/>
      <c r="K5" s="206"/>
      <c r="L5" s="206"/>
      <c r="M5" s="207"/>
      <c r="N5" s="206"/>
      <c r="O5" s="206"/>
    </row>
    <row r="6" spans="1:16" x14ac:dyDescent="0.2">
      <c r="A6" s="99"/>
      <c r="B6" s="100" t="s">
        <v>55</v>
      </c>
      <c r="C6" s="100" t="s">
        <v>47</v>
      </c>
      <c r="D6" s="100"/>
      <c r="E6" s="100" t="s">
        <v>55</v>
      </c>
      <c r="F6" s="100" t="s">
        <v>47</v>
      </c>
      <c r="G6" s="100"/>
      <c r="H6" s="100" t="s">
        <v>55</v>
      </c>
      <c r="I6" s="100" t="s">
        <v>47</v>
      </c>
      <c r="J6" s="100"/>
      <c r="K6" s="100" t="s">
        <v>55</v>
      </c>
      <c r="L6" s="100" t="s">
        <v>47</v>
      </c>
      <c r="M6" s="100"/>
      <c r="N6" s="100" t="s">
        <v>55</v>
      </c>
      <c r="O6" s="100" t="s">
        <v>47</v>
      </c>
    </row>
    <row r="7" spans="1:16" ht="18" customHeight="1" x14ac:dyDescent="0.2">
      <c r="A7" s="56" t="s">
        <v>56</v>
      </c>
      <c r="B7" s="189">
        <f>SUM(B8:B15)</f>
        <v>0</v>
      </c>
      <c r="C7" s="209" t="e">
        <f>B7/N7*100</f>
        <v>#DIV/0!</v>
      </c>
      <c r="D7" s="210"/>
      <c r="E7" s="189">
        <f>SUM(E8:E15)</f>
        <v>0</v>
      </c>
      <c r="F7" s="210" t="e">
        <f>E7/N7*100</f>
        <v>#DIV/0!</v>
      </c>
      <c r="G7" s="210"/>
      <c r="H7" s="189">
        <f>SUM(H8:H15)</f>
        <v>0</v>
      </c>
      <c r="I7" s="210" t="e">
        <f>H7/N7*100</f>
        <v>#DIV/0!</v>
      </c>
      <c r="J7" s="210"/>
      <c r="K7" s="189">
        <f>SUM(K8:K15)</f>
        <v>0</v>
      </c>
      <c r="L7" s="210" t="e">
        <f>K7/N7*100</f>
        <v>#DIV/0!</v>
      </c>
      <c r="M7" s="210"/>
      <c r="N7" s="189">
        <f>SUM(N8:N15)</f>
        <v>0</v>
      </c>
      <c r="O7" s="210" t="e">
        <f>SUM(C7,F7,I7,L7)</f>
        <v>#DIV/0!</v>
      </c>
    </row>
    <row r="8" spans="1:16" x14ac:dyDescent="0.2">
      <c r="A8" s="211" t="s">
        <v>2</v>
      </c>
      <c r="B8" s="189">
        <f>N8-H8-E8-K8</f>
        <v>0</v>
      </c>
      <c r="C8" s="209" t="e">
        <f>B8/N8*100</f>
        <v>#DIV/0!</v>
      </c>
      <c r="D8" s="210"/>
      <c r="E8" s="189">
        <f>SUM('#3 Bibliothèques'!D64)</f>
        <v>0</v>
      </c>
      <c r="F8" s="210" t="e">
        <f>E8/N8*100</f>
        <v>#DIV/0!</v>
      </c>
      <c r="G8" s="210"/>
      <c r="H8" s="189">
        <f>SUM('#3 Bibliothèques'!D56,'#3 Bibliothèques'!D58)</f>
        <v>0</v>
      </c>
      <c r="I8" s="210" t="e">
        <f>H8/N8*100</f>
        <v>#DIV/0!</v>
      </c>
      <c r="J8" s="210"/>
      <c r="K8" s="189">
        <f>SUM('#3 Bibliothèques'!D61)</f>
        <v>0</v>
      </c>
      <c r="L8" s="210" t="e">
        <f>K8/N8*100</f>
        <v>#DIV/0!</v>
      </c>
      <c r="M8" s="210"/>
      <c r="N8" s="189">
        <f>SUM('#3 Bibliothèques'!D52)</f>
        <v>0</v>
      </c>
      <c r="O8" s="210" t="e">
        <f>SUM(C8,F8,I8,L8)</f>
        <v>#DIV/0!</v>
      </c>
    </row>
    <row r="9" spans="1:16" ht="11.4" x14ac:dyDescent="0.2">
      <c r="A9" s="211" t="s">
        <v>96</v>
      </c>
      <c r="B9" s="189">
        <f t="shared" ref="B9:B14" si="0">N9-K9-H9-E9</f>
        <v>0</v>
      </c>
      <c r="C9" s="209" t="e">
        <f t="shared" ref="C9:C15" si="1">B9/N9*100</f>
        <v>#DIV/0!</v>
      </c>
      <c r="D9" s="210"/>
      <c r="E9" s="189">
        <f>SUM('#4 Arts et lettres'!E57)</f>
        <v>0</v>
      </c>
      <c r="F9" s="210" t="e">
        <f t="shared" ref="F9:F15" si="2">E9/N9*100</f>
        <v>#DIV/0!</v>
      </c>
      <c r="G9" s="210"/>
      <c r="H9" s="189">
        <f>SUM('#4 Arts et lettres'!E51,'#4 Arts et lettres'!E53)</f>
        <v>0</v>
      </c>
      <c r="I9" s="210" t="e">
        <f t="shared" ref="I9:I14" si="3">H9/N9*100</f>
        <v>#DIV/0!</v>
      </c>
      <c r="J9" s="210"/>
      <c r="K9" s="189">
        <f>SUM('#4 Arts et lettres'!E55)</f>
        <v>0</v>
      </c>
      <c r="L9" s="210" t="e">
        <f t="shared" ref="L9:L15" si="4">K9/N9*100</f>
        <v>#DIV/0!</v>
      </c>
      <c r="M9" s="210"/>
      <c r="N9" s="189">
        <f>SUM('#4 Arts et lettres'!E47)</f>
        <v>0</v>
      </c>
      <c r="O9" s="210" t="e">
        <f t="shared" ref="O9:O14" si="5">SUM(C9,F9,I9,L9)</f>
        <v>#DIV/0!</v>
      </c>
    </row>
    <row r="10" spans="1:16" x14ac:dyDescent="0.2">
      <c r="A10" s="211" t="s">
        <v>57</v>
      </c>
      <c r="B10" s="189">
        <f t="shared" si="0"/>
        <v>0</v>
      </c>
      <c r="C10" s="209" t="e">
        <f t="shared" si="1"/>
        <v>#DIV/0!</v>
      </c>
      <c r="D10" s="210"/>
      <c r="E10" s="189">
        <f>SUM('#5 Événements culturels'!E57)</f>
        <v>0</v>
      </c>
      <c r="F10" s="210" t="e">
        <f t="shared" si="2"/>
        <v>#DIV/0!</v>
      </c>
      <c r="G10" s="210"/>
      <c r="H10" s="189">
        <f>SUM('#5 Événements culturels'!E51,'#5 Événements culturels'!E53)</f>
        <v>0</v>
      </c>
      <c r="I10" s="210" t="e">
        <f t="shared" si="3"/>
        <v>#DIV/0!</v>
      </c>
      <c r="J10" s="210"/>
      <c r="K10" s="189">
        <f>SUM('#5 Événements culturels'!E55)</f>
        <v>0</v>
      </c>
      <c r="L10" s="210" t="e">
        <f t="shared" si="4"/>
        <v>#DIV/0!</v>
      </c>
      <c r="M10" s="210"/>
      <c r="N10" s="189">
        <f>SUM('#5 Événements culturels'!E47)</f>
        <v>0</v>
      </c>
      <c r="O10" s="210" t="e">
        <f t="shared" si="5"/>
        <v>#DIV/0!</v>
      </c>
    </row>
    <row r="11" spans="1:16" x14ac:dyDescent="0.2">
      <c r="A11" s="211" t="s">
        <v>58</v>
      </c>
      <c r="B11" s="189">
        <f t="shared" si="0"/>
        <v>0</v>
      </c>
      <c r="C11" s="209" t="e">
        <f t="shared" si="1"/>
        <v>#DIV/0!</v>
      </c>
      <c r="D11" s="210"/>
      <c r="E11" s="189">
        <f>SUM('#6 Éven composante culturelle'!E57)</f>
        <v>0</v>
      </c>
      <c r="F11" s="210" t="e">
        <f t="shared" si="2"/>
        <v>#DIV/0!</v>
      </c>
      <c r="G11" s="210"/>
      <c r="H11" s="189">
        <f>SUM('#6 Éven composante culturelle'!E51,'#6 Éven composante culturelle'!E53)</f>
        <v>0</v>
      </c>
      <c r="I11" s="210" t="e">
        <f t="shared" si="3"/>
        <v>#DIV/0!</v>
      </c>
      <c r="J11" s="210"/>
      <c r="K11" s="189">
        <f>SUM('#6 Éven composante culturelle'!E55)</f>
        <v>0</v>
      </c>
      <c r="L11" s="210" t="e">
        <f t="shared" si="4"/>
        <v>#DIV/0!</v>
      </c>
      <c r="M11" s="210"/>
      <c r="N11" s="189">
        <f>SUM('#6 Éven composante culturelle'!E47)</f>
        <v>0</v>
      </c>
      <c r="O11" s="210" t="e">
        <f t="shared" si="5"/>
        <v>#DIV/0!</v>
      </c>
    </row>
    <row r="12" spans="1:16" x14ac:dyDescent="0.2">
      <c r="A12" s="211" t="s">
        <v>59</v>
      </c>
      <c r="B12" s="189">
        <f t="shared" si="0"/>
        <v>0</v>
      </c>
      <c r="C12" s="209" t="e">
        <f t="shared" si="1"/>
        <v>#DIV/0!</v>
      </c>
      <c r="D12" s="210"/>
      <c r="E12" s="189">
        <f>SUM('#7 Loisirs culturel et scient'!E57)</f>
        <v>0</v>
      </c>
      <c r="F12" s="210" t="e">
        <f t="shared" si="2"/>
        <v>#DIV/0!</v>
      </c>
      <c r="G12" s="210"/>
      <c r="H12" s="189">
        <f>SUM('#7 Loisirs culturel et scient'!E51,'#7 Loisirs culturel et scient'!E53)</f>
        <v>0</v>
      </c>
      <c r="I12" s="210" t="e">
        <f t="shared" si="3"/>
        <v>#DIV/0!</v>
      </c>
      <c r="J12" s="210"/>
      <c r="K12" s="189">
        <f>SUM('#7 Loisirs culturel et scient'!E55)</f>
        <v>0</v>
      </c>
      <c r="L12" s="210" t="e">
        <f t="shared" si="4"/>
        <v>#DIV/0!</v>
      </c>
      <c r="M12" s="210"/>
      <c r="N12" s="189">
        <f>SUM('#7 Loisirs culturel et scient'!E47)</f>
        <v>0</v>
      </c>
      <c r="O12" s="210" t="e">
        <f t="shared" si="5"/>
        <v>#DIV/0!</v>
      </c>
    </row>
    <row r="13" spans="1:16" x14ac:dyDescent="0.2">
      <c r="A13" s="211" t="s">
        <v>60</v>
      </c>
      <c r="B13" s="189">
        <f>N13-K13-H13-E13</f>
        <v>0</v>
      </c>
      <c r="C13" s="209" t="e">
        <f t="shared" si="1"/>
        <v>#DIV/0!</v>
      </c>
      <c r="D13" s="210"/>
      <c r="E13" s="189">
        <f>SUM('#8 Patrimoine art public design'!E57)</f>
        <v>0</v>
      </c>
      <c r="F13" s="210" t="e">
        <f t="shared" si="2"/>
        <v>#DIV/0!</v>
      </c>
      <c r="G13" s="210"/>
      <c r="H13" s="189">
        <f>SUM('#8 Patrimoine art public design'!E51,'#8 Patrimoine art public design'!E53)</f>
        <v>0</v>
      </c>
      <c r="I13" s="210" t="e">
        <f t="shared" si="3"/>
        <v>#DIV/0!</v>
      </c>
      <c r="J13" s="210"/>
      <c r="K13" s="189">
        <f>SUM('#8 Patrimoine art public design'!E55)</f>
        <v>0</v>
      </c>
      <c r="L13" s="210" t="e">
        <f t="shared" si="4"/>
        <v>#DIV/0!</v>
      </c>
      <c r="M13" s="210"/>
      <c r="N13" s="189">
        <f>SUM('#8 Patrimoine art public design'!E47)</f>
        <v>0</v>
      </c>
      <c r="O13" s="210" t="e">
        <f t="shared" si="5"/>
        <v>#DIV/0!</v>
      </c>
    </row>
    <row r="14" spans="1:16" x14ac:dyDescent="0.2">
      <c r="A14" s="211" t="s">
        <v>61</v>
      </c>
      <c r="B14" s="189">
        <f t="shared" si="0"/>
        <v>0</v>
      </c>
      <c r="C14" s="209" t="e">
        <f t="shared" si="1"/>
        <v>#DIV/0!</v>
      </c>
      <c r="D14" s="210"/>
      <c r="E14" s="189">
        <f>SUM('#9 Conservation Archives'!E57)</f>
        <v>0</v>
      </c>
      <c r="F14" s="210" t="e">
        <f t="shared" si="2"/>
        <v>#DIV/0!</v>
      </c>
      <c r="G14" s="210"/>
      <c r="H14" s="189">
        <f>SUM('#9 Conservation Archives'!E51,'#9 Conservation Archives'!E53)</f>
        <v>0</v>
      </c>
      <c r="I14" s="210" t="e">
        <f t="shared" si="3"/>
        <v>#DIV/0!</v>
      </c>
      <c r="J14" s="210"/>
      <c r="K14" s="189">
        <f>SUM('#9 Conservation Archives'!E55)</f>
        <v>0</v>
      </c>
      <c r="L14" s="210" t="e">
        <f t="shared" si="4"/>
        <v>#DIV/0!</v>
      </c>
      <c r="M14" s="210"/>
      <c r="N14" s="189">
        <f>SUM('#9 Conservation Archives'!E47)</f>
        <v>0</v>
      </c>
      <c r="O14" s="210" t="e">
        <f t="shared" si="5"/>
        <v>#DIV/0!</v>
      </c>
    </row>
    <row r="15" spans="1:16" x14ac:dyDescent="0.2">
      <c r="A15" s="211" t="s">
        <v>128</v>
      </c>
      <c r="B15" s="189">
        <f>N15-E15-H15-K15</f>
        <v>0</v>
      </c>
      <c r="C15" s="209" t="e">
        <f t="shared" si="1"/>
        <v>#DIV/0!</v>
      </c>
      <c r="D15" s="210"/>
      <c r="E15" s="189">
        <f>SUM('#10 Non réparties'!E57)</f>
        <v>0</v>
      </c>
      <c r="F15" s="210" t="e">
        <f t="shared" si="2"/>
        <v>#DIV/0!</v>
      </c>
      <c r="G15" s="210"/>
      <c r="H15" s="189">
        <f>SUM('#10 Non réparties'!E51,'#10 Non réparties'!E53)</f>
        <v>0</v>
      </c>
      <c r="I15" s="210" t="e">
        <f>H15/N15*100</f>
        <v>#DIV/0!</v>
      </c>
      <c r="J15" s="210"/>
      <c r="K15" s="189">
        <f>SUM('#10 Non réparties'!E55)</f>
        <v>0</v>
      </c>
      <c r="L15" s="210" t="e">
        <f t="shared" si="4"/>
        <v>#DIV/0!</v>
      </c>
      <c r="M15" s="210"/>
      <c r="N15" s="189">
        <f>SUM('#10 Non réparties'!E47)</f>
        <v>0</v>
      </c>
      <c r="O15" s="210" t="e">
        <f>SUM(C15,F15,I15,L15)</f>
        <v>#DIV/0!</v>
      </c>
      <c r="P15" s="212"/>
    </row>
    <row r="16" spans="1:16" ht="18" customHeight="1" x14ac:dyDescent="0.2">
      <c r="A16" s="56" t="s">
        <v>165</v>
      </c>
      <c r="B16" s="189">
        <f>SUM(B17:B18)</f>
        <v>0</v>
      </c>
      <c r="C16" s="209" t="e">
        <f>B16/N16*100</f>
        <v>#DIV/0!</v>
      </c>
      <c r="D16" s="210"/>
      <c r="E16" s="189" t="s">
        <v>49</v>
      </c>
      <c r="F16" s="189" t="s">
        <v>49</v>
      </c>
      <c r="G16" s="210"/>
      <c r="H16" s="189" t="s">
        <v>49</v>
      </c>
      <c r="I16" s="189" t="s">
        <v>49</v>
      </c>
      <c r="J16" s="210"/>
      <c r="K16" s="189" t="s">
        <v>49</v>
      </c>
      <c r="L16" s="189" t="s">
        <v>49</v>
      </c>
      <c r="M16" s="210"/>
      <c r="N16" s="189">
        <f>SUM(N17:N18)</f>
        <v>0</v>
      </c>
      <c r="O16" s="210" t="e">
        <f>SUM(C16)</f>
        <v>#DIV/0!</v>
      </c>
    </row>
    <row r="17" spans="1:15" x14ac:dyDescent="0.2">
      <c r="A17" s="211" t="s">
        <v>2</v>
      </c>
      <c r="B17" s="189">
        <f>SUM('#12 Frais financement gestion'!D30,'#12 Frais financement gestion'!D32)</f>
        <v>0</v>
      </c>
      <c r="C17" s="209" t="e">
        <f>B17/N17*100</f>
        <v>#DIV/0!</v>
      </c>
      <c r="D17" s="210"/>
      <c r="E17" s="189" t="s">
        <v>49</v>
      </c>
      <c r="F17" s="189" t="s">
        <v>49</v>
      </c>
      <c r="G17" s="210"/>
      <c r="H17" s="189" t="s">
        <v>49</v>
      </c>
      <c r="I17" s="189" t="s">
        <v>49</v>
      </c>
      <c r="J17" s="210"/>
      <c r="K17" s="189" t="s">
        <v>49</v>
      </c>
      <c r="L17" s="189" t="s">
        <v>49</v>
      </c>
      <c r="M17" s="210"/>
      <c r="N17" s="189">
        <f>SUM('#12 Frais financement gestion'!D30,'#12 Frais financement gestion'!D32)</f>
        <v>0</v>
      </c>
      <c r="O17" s="210" t="e">
        <f>SUM(C17)</f>
        <v>#DIV/0!</v>
      </c>
    </row>
    <row r="18" spans="1:15" x14ac:dyDescent="0.2">
      <c r="A18" s="211" t="s">
        <v>172</v>
      </c>
      <c r="B18" s="189">
        <f>SUM('#12 Frais financement gestion'!D36,'#12 Frais financement gestion'!D38)</f>
        <v>0</v>
      </c>
      <c r="C18" s="209" t="e">
        <f>B18/N18*100</f>
        <v>#DIV/0!</v>
      </c>
      <c r="D18" s="210"/>
      <c r="E18" s="189" t="s">
        <v>49</v>
      </c>
      <c r="F18" s="189" t="s">
        <v>49</v>
      </c>
      <c r="G18" s="210"/>
      <c r="H18" s="189" t="s">
        <v>49</v>
      </c>
      <c r="I18" s="189" t="s">
        <v>49</v>
      </c>
      <c r="J18" s="210"/>
      <c r="K18" s="189" t="s">
        <v>49</v>
      </c>
      <c r="L18" s="189" t="s">
        <v>49</v>
      </c>
      <c r="M18" s="210"/>
      <c r="N18" s="189">
        <f>SUM('#12 Frais financement gestion'!D36,'#12 Frais financement gestion'!D38)</f>
        <v>0</v>
      </c>
      <c r="O18" s="210" t="e">
        <f>SUM(C18)</f>
        <v>#DIV/0!</v>
      </c>
    </row>
    <row r="19" spans="1:15" ht="8.25" customHeight="1" x14ac:dyDescent="0.2">
      <c r="B19" s="189"/>
      <c r="C19" s="209"/>
      <c r="D19" s="210"/>
      <c r="E19" s="189"/>
      <c r="F19" s="191"/>
      <c r="G19" s="210"/>
      <c r="H19" s="189"/>
      <c r="I19" s="191"/>
      <c r="J19" s="210"/>
      <c r="K19" s="189"/>
      <c r="L19" s="191"/>
      <c r="M19" s="210"/>
      <c r="N19" s="189"/>
      <c r="O19" s="191"/>
    </row>
    <row r="20" spans="1:15" x14ac:dyDescent="0.2">
      <c r="A20" s="56" t="s">
        <v>62</v>
      </c>
      <c r="B20" s="189" t="e">
        <f>SUM('#12 Frais financement gestion'!D22)</f>
        <v>#DIV/0!</v>
      </c>
      <c r="C20" s="209" t="s">
        <v>49</v>
      </c>
      <c r="D20" s="210"/>
      <c r="E20" s="189" t="s">
        <v>49</v>
      </c>
      <c r="F20" s="191" t="s">
        <v>49</v>
      </c>
      <c r="G20" s="210"/>
      <c r="H20" s="189" t="s">
        <v>49</v>
      </c>
      <c r="I20" s="191" t="s">
        <v>49</v>
      </c>
      <c r="J20" s="210"/>
      <c r="K20" s="189" t="s">
        <v>49</v>
      </c>
      <c r="L20" s="191" t="s">
        <v>49</v>
      </c>
      <c r="M20" s="210"/>
      <c r="N20" s="189" t="e">
        <f>SUM(B20)</f>
        <v>#DIV/0!</v>
      </c>
      <c r="O20" s="191" t="s">
        <v>49</v>
      </c>
    </row>
    <row r="21" spans="1:15" ht="8.25" customHeight="1" x14ac:dyDescent="0.2">
      <c r="B21" s="189"/>
      <c r="C21" s="209"/>
      <c r="D21" s="210"/>
      <c r="E21" s="189"/>
      <c r="F21" s="213"/>
      <c r="G21" s="210"/>
      <c r="H21" s="189"/>
      <c r="I21" s="214"/>
      <c r="J21" s="210"/>
      <c r="K21" s="189"/>
      <c r="L21" s="214"/>
      <c r="M21" s="210"/>
      <c r="N21" s="189"/>
      <c r="O21" s="214"/>
    </row>
    <row r="22" spans="1:15" ht="18" customHeight="1" thickBot="1" x14ac:dyDescent="0.25">
      <c r="A22" s="178" t="s">
        <v>36</v>
      </c>
      <c r="B22" s="215" t="e">
        <f>SUM(B7,B16,B20)</f>
        <v>#DIV/0!</v>
      </c>
      <c r="C22" s="216" t="e">
        <f>B22/N22*100</f>
        <v>#DIV/0!</v>
      </c>
      <c r="D22" s="217"/>
      <c r="E22" s="215">
        <f>SUM(E7)</f>
        <v>0</v>
      </c>
      <c r="F22" s="217" t="e">
        <f>E22/N22*100</f>
        <v>#DIV/0!</v>
      </c>
      <c r="G22" s="217"/>
      <c r="H22" s="215">
        <f>SUM(H7)</f>
        <v>0</v>
      </c>
      <c r="I22" s="217" t="e">
        <f>H22/N22*100</f>
        <v>#DIV/0!</v>
      </c>
      <c r="J22" s="217"/>
      <c r="K22" s="215">
        <f>SUM(K7)</f>
        <v>0</v>
      </c>
      <c r="L22" s="217" t="e">
        <f>K22/N22*100</f>
        <v>#DIV/0!</v>
      </c>
      <c r="M22" s="217"/>
      <c r="N22" s="215" t="e">
        <f>SUM(N7,N16,N20)</f>
        <v>#DIV/0!</v>
      </c>
      <c r="O22" s="216" t="e">
        <f>SUM(C22,F22,I22,L22)</f>
        <v>#DIV/0!</v>
      </c>
    </row>
    <row r="23" spans="1:15" x14ac:dyDescent="0.2">
      <c r="A23" s="56" t="s">
        <v>173</v>
      </c>
    </row>
    <row r="24" spans="1:15" ht="15" customHeight="1" x14ac:dyDescent="0.2">
      <c r="A24" s="56" t="s">
        <v>50</v>
      </c>
    </row>
    <row r="25" spans="1:15" ht="15" customHeight="1" x14ac:dyDescent="0.2"/>
    <row r="26" spans="1:15" x14ac:dyDescent="0.2">
      <c r="A26" s="218" t="s">
        <v>136</v>
      </c>
      <c r="B26" s="108"/>
      <c r="C26" s="108"/>
      <c r="D26" s="108"/>
      <c r="E26" s="108"/>
      <c r="F26" s="219"/>
      <c r="G26" s="108"/>
      <c r="H26" s="108"/>
      <c r="I26" s="108"/>
      <c r="J26" s="108"/>
      <c r="K26" s="108"/>
      <c r="L26" s="108"/>
      <c r="M26" s="108"/>
      <c r="N26" s="108"/>
      <c r="O26" s="108"/>
    </row>
    <row r="27" spans="1:15" x14ac:dyDescent="0.2">
      <c r="A27" s="108"/>
      <c r="B27" s="220"/>
      <c r="C27" s="221" t="e">
        <f>SUM(C22)</f>
        <v>#DIV/0!</v>
      </c>
      <c r="D27" s="108"/>
      <c r="E27" s="108" t="s">
        <v>3</v>
      </c>
      <c r="F27" s="108"/>
      <c r="G27" s="108"/>
      <c r="H27" s="108"/>
      <c r="I27" s="108"/>
      <c r="J27" s="108"/>
      <c r="K27" s="108"/>
      <c r="L27" s="108"/>
      <c r="M27" s="108"/>
      <c r="N27" s="108"/>
      <c r="O27" s="108"/>
    </row>
    <row r="28" spans="1:15" x14ac:dyDescent="0.2">
      <c r="A28" s="108"/>
      <c r="B28" s="220"/>
      <c r="C28" s="221" t="e">
        <f>SUM(F22)</f>
        <v>#DIV/0!</v>
      </c>
      <c r="D28" s="108"/>
      <c r="E28" s="108" t="s">
        <v>52</v>
      </c>
      <c r="F28" s="108"/>
      <c r="G28" s="108"/>
      <c r="H28" s="108"/>
      <c r="I28" s="108"/>
      <c r="J28" s="108"/>
      <c r="K28" s="108"/>
      <c r="L28" s="108"/>
      <c r="M28" s="108"/>
      <c r="N28" s="108"/>
      <c r="O28" s="108"/>
    </row>
    <row r="29" spans="1:15" x14ac:dyDescent="0.2">
      <c r="A29" s="108"/>
      <c r="B29" s="220"/>
      <c r="C29" s="221" t="e">
        <f>SUM(I22)</f>
        <v>#DIV/0!</v>
      </c>
      <c r="D29" s="108"/>
      <c r="E29" s="108" t="s">
        <v>53</v>
      </c>
      <c r="F29" s="108"/>
      <c r="G29" s="108"/>
      <c r="H29" s="108"/>
      <c r="I29" s="108"/>
      <c r="J29" s="108"/>
      <c r="K29" s="108"/>
      <c r="L29" s="108"/>
      <c r="M29" s="108"/>
      <c r="N29" s="108"/>
      <c r="O29" s="108"/>
    </row>
    <row r="30" spans="1:15" x14ac:dyDescent="0.2">
      <c r="A30" s="108"/>
      <c r="B30" s="220"/>
      <c r="C30" s="221" t="e">
        <f>SUM(L22)</f>
        <v>#DIV/0!</v>
      </c>
      <c r="D30" s="108"/>
      <c r="E30" s="108" t="s">
        <v>140</v>
      </c>
      <c r="F30" s="108"/>
      <c r="G30" s="108"/>
      <c r="H30" s="108"/>
      <c r="I30" s="108"/>
      <c r="J30" s="108"/>
      <c r="K30" s="108"/>
      <c r="L30" s="108"/>
      <c r="M30" s="108"/>
      <c r="N30" s="108"/>
      <c r="O30" s="108"/>
    </row>
    <row r="31" spans="1:15" x14ac:dyDescent="0.2">
      <c r="A31" s="108" t="s">
        <v>50</v>
      </c>
      <c r="B31" s="108"/>
      <c r="C31" s="108"/>
      <c r="D31" s="108"/>
      <c r="E31" s="108"/>
      <c r="F31" s="219"/>
      <c r="G31" s="108"/>
      <c r="H31" s="108"/>
      <c r="I31" s="108"/>
      <c r="J31" s="108"/>
      <c r="K31" s="108"/>
      <c r="L31" s="108"/>
      <c r="M31" s="108"/>
      <c r="N31" s="108"/>
      <c r="O31" s="108"/>
    </row>
    <row r="32" spans="1:15" x14ac:dyDescent="0.2">
      <c r="F32" s="222"/>
    </row>
    <row r="33" spans="1:15" x14ac:dyDescent="0.2">
      <c r="A33" s="218" t="s">
        <v>64</v>
      </c>
      <c r="B33" s="108"/>
      <c r="C33" s="108"/>
      <c r="D33" s="108"/>
      <c r="E33" s="108"/>
      <c r="F33" s="219"/>
      <c r="G33" s="108"/>
      <c r="H33" s="108"/>
      <c r="I33" s="108"/>
      <c r="J33" s="108"/>
      <c r="K33" s="108"/>
      <c r="L33" s="108"/>
      <c r="M33" s="108"/>
      <c r="N33" s="108"/>
      <c r="O33" s="108"/>
    </row>
    <row r="34" spans="1:15" x14ac:dyDescent="0.2">
      <c r="A34" s="108"/>
      <c r="B34" s="220"/>
      <c r="C34" s="223" t="e">
        <f>N7/N22*100</f>
        <v>#DIV/0!</v>
      </c>
      <c r="D34" s="108"/>
      <c r="E34" s="108" t="s">
        <v>56</v>
      </c>
      <c r="F34" s="108"/>
      <c r="G34" s="108"/>
      <c r="H34" s="108"/>
      <c r="I34" s="108"/>
      <c r="J34" s="108"/>
      <c r="K34" s="108"/>
      <c r="L34" s="108"/>
      <c r="M34" s="108"/>
      <c r="N34" s="108"/>
      <c r="O34" s="108"/>
    </row>
    <row r="35" spans="1:15" x14ac:dyDescent="0.2">
      <c r="A35" s="108"/>
      <c r="B35" s="220"/>
      <c r="C35" s="223" t="e">
        <f>N20/N22*100</f>
        <v>#DIV/0!</v>
      </c>
      <c r="D35" s="108"/>
      <c r="E35" s="108" t="s">
        <v>62</v>
      </c>
      <c r="F35" s="108"/>
      <c r="G35" s="108"/>
      <c r="H35" s="108"/>
      <c r="I35" s="108"/>
      <c r="J35" s="108"/>
      <c r="K35" s="108"/>
      <c r="L35" s="108"/>
      <c r="M35" s="108"/>
      <c r="N35" s="108"/>
      <c r="O35" s="108"/>
    </row>
    <row r="36" spans="1:15" x14ac:dyDescent="0.2">
      <c r="A36" s="108"/>
      <c r="B36" s="220"/>
      <c r="C36" s="223" t="e">
        <f>N16/N22*100</f>
        <v>#DIV/0!</v>
      </c>
      <c r="D36" s="108"/>
      <c r="E36" s="108" t="s">
        <v>165</v>
      </c>
      <c r="F36" s="108"/>
      <c r="G36" s="108"/>
      <c r="H36" s="108"/>
      <c r="I36" s="108"/>
      <c r="J36" s="108"/>
      <c r="K36" s="108"/>
      <c r="L36" s="108"/>
      <c r="M36" s="108"/>
      <c r="N36" s="108"/>
      <c r="O36" s="108"/>
    </row>
    <row r="37" spans="1:15" x14ac:dyDescent="0.2">
      <c r="A37" s="108" t="s">
        <v>50</v>
      </c>
      <c r="B37" s="108"/>
      <c r="C37" s="108"/>
      <c r="D37" s="108"/>
      <c r="E37" s="108"/>
      <c r="F37" s="108"/>
      <c r="G37" s="108"/>
      <c r="H37" s="108"/>
      <c r="I37" s="108"/>
      <c r="J37" s="108"/>
      <c r="K37" s="108"/>
      <c r="L37" s="108"/>
      <c r="M37" s="108"/>
      <c r="N37" s="108"/>
      <c r="O37" s="108"/>
    </row>
    <row r="39" spans="1:15" x14ac:dyDescent="0.2">
      <c r="A39" s="202"/>
    </row>
  </sheetData>
  <sheetProtection algorithmName="SHA-512" hashValue="LwzIqCOwYHyaxA9ZzokEmn9rffz6oBTkHWsLHOQgq+nEJv1hU8ed9z/BqAtu4n7q/vQER3m/FLcU40t1B1QUiQ==" saltValue="KxACM5dZkIptK0fGKa1+bA==" spinCount="100000" sheet="1" objects="1" scenarios="1"/>
  <phoneticPr fontId="0" type="noConversion"/>
  <pageMargins left="0.78740157480314965" right="0.59055118110236227" top="0.98425196850393704" bottom="0.98425196850393704" header="0.51181102362204722" footer="0.51181102362204722"/>
  <pageSetup paperSize="5" scale="59" orientation="portrait" verticalDpi="300" r:id="rId1"/>
  <headerFooter alignWithMargins="0">
    <oddFooter>&amp;LCONFIDENTIEL&amp;C&amp;A&amp;RCONFIDENTIEL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5"/>
  <dimension ref="A1:E32"/>
  <sheetViews>
    <sheetView showGridLines="0" workbookViewId="0">
      <selection activeCell="B4" sqref="B4"/>
    </sheetView>
  </sheetViews>
  <sheetFormatPr baseColWidth="10" defaultColWidth="11.44140625" defaultRowHeight="10.199999999999999" x14ac:dyDescent="0.2"/>
  <cols>
    <col min="1" max="1" width="43.6640625" style="56" customWidth="1"/>
    <col min="2" max="2" width="15.6640625" style="56" customWidth="1"/>
    <col min="3" max="3" width="10.6640625" style="56" customWidth="1"/>
    <col min="4" max="16384" width="11.44140625" style="56"/>
  </cols>
  <sheetData>
    <row r="1" spans="1:5" x14ac:dyDescent="0.2">
      <c r="A1" s="56" t="s">
        <v>66</v>
      </c>
    </row>
    <row r="2" spans="1:5" ht="11.4" x14ac:dyDescent="0.2">
      <c r="A2" s="107" t="s">
        <v>211</v>
      </c>
    </row>
    <row r="3" spans="1:5" s="180" customFormat="1" ht="10.8" thickBot="1" x14ac:dyDescent="0.25">
      <c r="A3" s="107" t="str">
        <f>CONCATENATE(CONCATENATE("municipalité de ",'#1 Identification'!G14,", ", '#1 Identification'!G19))</f>
        <v>municipalité de , 2024</v>
      </c>
      <c r="B3" s="56"/>
      <c r="C3" s="56"/>
      <c r="D3" s="56"/>
      <c r="E3" s="56"/>
    </row>
    <row r="4" spans="1:5" x14ac:dyDescent="0.2">
      <c r="A4" s="98"/>
      <c r="B4" s="116">
        <f>SUM('#1 Identification'!G19:I19)</f>
        <v>2024</v>
      </c>
      <c r="C4" s="116"/>
    </row>
    <row r="5" spans="1:5" x14ac:dyDescent="0.2">
      <c r="A5" s="99"/>
      <c r="B5" s="100" t="s">
        <v>55</v>
      </c>
      <c r="C5" s="100" t="s">
        <v>47</v>
      </c>
    </row>
    <row r="6" spans="1:5" ht="13.5" customHeight="1" x14ac:dyDescent="0.2">
      <c r="A6" s="56" t="s">
        <v>67</v>
      </c>
      <c r="B6" s="101">
        <f>SUM('#11 Sommaire  services rendus'!T9)</f>
        <v>0</v>
      </c>
      <c r="C6" s="102" t="e">
        <f>B6/B13*100</f>
        <v>#DIV/0!</v>
      </c>
    </row>
    <row r="7" spans="1:5" ht="13.5" customHeight="1" x14ac:dyDescent="0.2">
      <c r="A7" s="56" t="s">
        <v>68</v>
      </c>
      <c r="B7" s="101">
        <f>SUM('#11 Sommaire  services rendus'!T13)</f>
        <v>0</v>
      </c>
      <c r="C7" s="102" t="e">
        <f>B7/B13*100</f>
        <v>#DIV/0!</v>
      </c>
    </row>
    <row r="8" spans="1:5" ht="13.5" customHeight="1" x14ac:dyDescent="0.2">
      <c r="A8" s="56" t="s">
        <v>129</v>
      </c>
      <c r="B8" s="101">
        <f>SUM('#11 Sommaire  services rendus'!T15,'#11 Sommaire  services rendus'!T17)</f>
        <v>0</v>
      </c>
      <c r="C8" s="102" t="e">
        <f>B8/B13*100</f>
        <v>#DIV/0!</v>
      </c>
    </row>
    <row r="9" spans="1:5" ht="13.5" customHeight="1" x14ac:dyDescent="0.2">
      <c r="A9" s="56" t="s">
        <v>130</v>
      </c>
      <c r="B9" s="101">
        <f>SUM('#11 Sommaire  services rendus'!T19)</f>
        <v>0</v>
      </c>
      <c r="C9" s="102" t="e">
        <f>B9/B13*100</f>
        <v>#DIV/0!</v>
      </c>
    </row>
    <row r="10" spans="1:5" ht="13.5" customHeight="1" x14ac:dyDescent="0.2">
      <c r="A10" s="56" t="s">
        <v>98</v>
      </c>
      <c r="B10" s="101">
        <f>SUM('#11 Sommaire  services rendus'!T21,'#11 Sommaire  services rendus'!T23)</f>
        <v>0</v>
      </c>
      <c r="C10" s="102" t="e">
        <f>B10/B13*100</f>
        <v>#DIV/0!</v>
      </c>
    </row>
    <row r="11" spans="1:5" ht="13.5" customHeight="1" x14ac:dyDescent="0.2">
      <c r="A11" s="56" t="s">
        <v>94</v>
      </c>
      <c r="B11" s="101">
        <f>SUM('#11 Sommaire  services rendus'!T33,'#11 Sommaire  services rendus'!T41)</f>
        <v>0</v>
      </c>
      <c r="C11" s="102" t="e">
        <f>B11/B13*100</f>
        <v>#DIV/0!</v>
      </c>
    </row>
    <row r="12" spans="1:5" ht="6" customHeight="1" x14ac:dyDescent="0.2">
      <c r="B12" s="101"/>
      <c r="C12" s="102"/>
      <c r="E12" s="103"/>
    </row>
    <row r="13" spans="1:5" ht="16.5" customHeight="1" thickBot="1" x14ac:dyDescent="0.25">
      <c r="A13" s="178" t="s">
        <v>69</v>
      </c>
      <c r="B13" s="104">
        <f>SUM(B6:B11)</f>
        <v>0</v>
      </c>
      <c r="C13" s="105" t="e">
        <f>SUM(C6:C12)</f>
        <v>#DIV/0!</v>
      </c>
    </row>
    <row r="14" spans="1:5" ht="15" customHeight="1" x14ac:dyDescent="0.2">
      <c r="A14" s="56" t="s">
        <v>131</v>
      </c>
    </row>
    <row r="15" spans="1:5" ht="15" customHeight="1" x14ac:dyDescent="0.2">
      <c r="A15" s="56" t="s">
        <v>100</v>
      </c>
    </row>
    <row r="16" spans="1:5" ht="15" customHeight="1" x14ac:dyDescent="0.2">
      <c r="A16" s="56" t="s">
        <v>50</v>
      </c>
    </row>
    <row r="32" spans="2:2" x14ac:dyDescent="0.2">
      <c r="B32" s="106"/>
    </row>
  </sheetData>
  <sheetProtection algorithmName="SHA-512" hashValue="avpDL/2et8BSIzjCbn8avr7+nUsN18oFPcopRJam1MOAmrsNg3mGpF34aFSOK2J229bFyrM7m7hj4OlB6ry1MA==" saltValue="pXwdAAPW6T4FS2D7hpPHqw==" spinCount="100000" sheet="1" objects="1" scenarios="1"/>
  <phoneticPr fontId="0" type="noConversion"/>
  <pageMargins left="0.78740157480314965" right="0.78740157480314965" top="0.98425196850393704" bottom="0.98425196850393704" header="0.51181102362204722" footer="0.51181102362204722"/>
  <pageSetup paperSize="5" orientation="portrait" verticalDpi="300" r:id="rId1"/>
  <headerFooter alignWithMargins="0">
    <oddFooter>&amp;LCONFIDENTIEL&amp;C&amp;A&amp;RCONFIDENTIEL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6"/>
  <dimension ref="A1:I81"/>
  <sheetViews>
    <sheetView showGridLines="0" zoomScaleNormal="100" workbookViewId="0">
      <selection activeCell="D57" sqref="D57:J57"/>
    </sheetView>
  </sheetViews>
  <sheetFormatPr baseColWidth="10" defaultColWidth="11.44140625" defaultRowHeight="10.199999999999999" x14ac:dyDescent="0.2"/>
  <cols>
    <col min="1" max="1" width="33.33203125" style="56" customWidth="1"/>
    <col min="2" max="2" width="4.44140625" style="56" customWidth="1"/>
    <col min="3" max="9" width="10.6640625" style="56" customWidth="1"/>
    <col min="10" max="16384" width="11.44140625" style="56"/>
  </cols>
  <sheetData>
    <row r="1" spans="1:9" x14ac:dyDescent="0.2">
      <c r="A1" s="56" t="s">
        <v>70</v>
      </c>
    </row>
    <row r="2" spans="1:9" x14ac:dyDescent="0.2">
      <c r="A2" s="107" t="s">
        <v>212</v>
      </c>
      <c r="B2" s="107"/>
    </row>
    <row r="3" spans="1:9" s="180" customFormat="1" ht="10.8" thickBot="1" x14ac:dyDescent="0.25">
      <c r="A3" s="107" t="str">
        <f>CONCATENATE(CONCATENATE("municipalité de ",'#1 Identification'!G14,", ", '#1 Identification'!G19))</f>
        <v>municipalité de , 2024</v>
      </c>
      <c r="B3" s="56"/>
      <c r="C3" s="56"/>
      <c r="D3" s="56"/>
      <c r="E3" s="56"/>
    </row>
    <row r="4" spans="1:9" ht="11.4" x14ac:dyDescent="0.2">
      <c r="A4" s="224" t="s">
        <v>71</v>
      </c>
      <c r="B4" s="225" t="s">
        <v>72</v>
      </c>
      <c r="C4" s="225" t="s">
        <v>73</v>
      </c>
      <c r="D4" s="225" t="s">
        <v>74</v>
      </c>
      <c r="E4" s="225" t="s">
        <v>75</v>
      </c>
      <c r="F4" s="225" t="s">
        <v>133</v>
      </c>
      <c r="G4" s="225" t="s">
        <v>76</v>
      </c>
      <c r="H4" s="225" t="s">
        <v>104</v>
      </c>
      <c r="I4" s="225" t="s">
        <v>17</v>
      </c>
    </row>
    <row r="5" spans="1:9" ht="11.4" x14ac:dyDescent="0.2">
      <c r="C5" s="226" t="s">
        <v>77</v>
      </c>
      <c r="D5" s="226" t="s">
        <v>78</v>
      </c>
      <c r="E5" s="226" t="s">
        <v>132</v>
      </c>
      <c r="F5" s="226" t="s">
        <v>79</v>
      </c>
      <c r="G5" s="226" t="s">
        <v>103</v>
      </c>
      <c r="H5" s="226"/>
      <c r="I5" s="226" t="s">
        <v>80</v>
      </c>
    </row>
    <row r="6" spans="1:9" x14ac:dyDescent="0.2">
      <c r="A6" s="99"/>
      <c r="B6" s="99"/>
      <c r="C6" s="100" t="s">
        <v>81</v>
      </c>
      <c r="D6" s="100"/>
      <c r="E6" s="100" t="s">
        <v>82</v>
      </c>
      <c r="F6" s="100" t="s">
        <v>83</v>
      </c>
      <c r="G6" s="100"/>
      <c r="H6" s="100"/>
      <c r="I6" s="100"/>
    </row>
    <row r="7" spans="1:9" x14ac:dyDescent="0.2">
      <c r="A7" s="56" t="s">
        <v>2</v>
      </c>
      <c r="B7" s="226" t="s">
        <v>55</v>
      </c>
      <c r="C7" s="189">
        <f>SUM('#3 Bibliothèques'!D15)</f>
        <v>0</v>
      </c>
      <c r="D7" s="189">
        <f>SUM('#3 Bibliothèques'!D20)</f>
        <v>0</v>
      </c>
      <c r="E7" s="189">
        <f>SUM('#3 Bibliothèques'!D22:D24)</f>
        <v>0</v>
      </c>
      <c r="F7" s="189">
        <f>SUM('#3 Bibliothèques'!D26)</f>
        <v>0</v>
      </c>
      <c r="G7" s="189">
        <f>SUM('#3 Bibliothèques'!D28:D30)</f>
        <v>0</v>
      </c>
      <c r="H7" s="189">
        <f>SUM('#3 Bibliothèques'!D41,'#3 Bibliothèques'!D50)</f>
        <v>0</v>
      </c>
      <c r="I7" s="227">
        <f>SUM(C7:H7)</f>
        <v>0</v>
      </c>
    </row>
    <row r="8" spans="1:9" x14ac:dyDescent="0.2">
      <c r="B8" s="226" t="s">
        <v>47</v>
      </c>
      <c r="C8" s="198" t="e">
        <f>C7/$I7*100</f>
        <v>#DIV/0!</v>
      </c>
      <c r="D8" s="198" t="e">
        <f>D7/$I7*100</f>
        <v>#DIV/0!</v>
      </c>
      <c r="E8" s="198" t="e">
        <f>E7/$I7*100</f>
        <v>#DIV/0!</v>
      </c>
      <c r="F8" s="198" t="e">
        <f>F7/$I7*100</f>
        <v>#DIV/0!</v>
      </c>
      <c r="G8" s="198" t="s">
        <v>39</v>
      </c>
      <c r="H8" s="198" t="e">
        <f>H7/$I7*100</f>
        <v>#DIV/0!</v>
      </c>
      <c r="I8" s="198" t="e">
        <f>SUM(C8:H8)</f>
        <v>#DIV/0!</v>
      </c>
    </row>
    <row r="9" spans="1:9" ht="6" customHeight="1" x14ac:dyDescent="0.2">
      <c r="C9" s="228"/>
      <c r="D9" s="228"/>
      <c r="E9" s="228"/>
      <c r="F9" s="228"/>
      <c r="G9" s="228"/>
      <c r="H9" s="228"/>
      <c r="I9" s="228"/>
    </row>
    <row r="10" spans="1:9" ht="11.4" x14ac:dyDescent="0.2">
      <c r="A10" s="56" t="s">
        <v>105</v>
      </c>
      <c r="B10" s="226" t="s">
        <v>55</v>
      </c>
      <c r="C10" s="189">
        <f>SUM('#4 Arts et lettres'!E10)</f>
        <v>0</v>
      </c>
      <c r="D10" s="189">
        <f>SUM('#4 Arts et lettres'!E15)</f>
        <v>0</v>
      </c>
      <c r="E10" s="189">
        <f>SUM('#4 Arts et lettres'!E17,'#4 Arts et lettres'!E19)</f>
        <v>0</v>
      </c>
      <c r="F10" s="189">
        <f>SUM('#4 Arts et lettres'!E21)</f>
        <v>0</v>
      </c>
      <c r="G10" s="189">
        <f>SUM('#4 Arts et lettres'!E23,'#4 Arts et lettres'!E25)</f>
        <v>0</v>
      </c>
      <c r="H10" s="189">
        <f>SUM('#4 Arts et lettres'!E36,'#4 Arts et lettres'!E45)</f>
        <v>0</v>
      </c>
      <c r="I10" s="227">
        <f>SUM(C10:H10)</f>
        <v>0</v>
      </c>
    </row>
    <row r="11" spans="1:9" x14ac:dyDescent="0.2">
      <c r="B11" s="226" t="s">
        <v>47</v>
      </c>
      <c r="C11" s="198" t="e">
        <f>C10/$I10*100</f>
        <v>#DIV/0!</v>
      </c>
      <c r="D11" s="198" t="e">
        <f>D10/$I10*100</f>
        <v>#DIV/0!</v>
      </c>
      <c r="E11" s="198" t="e">
        <f>E10/$I10*100</f>
        <v>#DIV/0!</v>
      </c>
      <c r="F11" s="198" t="e">
        <f>F10/$I10*100</f>
        <v>#DIV/0!</v>
      </c>
      <c r="G11" s="198" t="e">
        <f>G10/I10*100</f>
        <v>#DIV/0!</v>
      </c>
      <c r="H11" s="198" t="e">
        <f>H10/$I10*100</f>
        <v>#DIV/0!</v>
      </c>
      <c r="I11" s="198" t="e">
        <f>SUM(C11:H11)</f>
        <v>#DIV/0!</v>
      </c>
    </row>
    <row r="12" spans="1:9" ht="6" customHeight="1" x14ac:dyDescent="0.2">
      <c r="C12" s="228"/>
      <c r="D12" s="228"/>
      <c r="E12" s="228"/>
      <c r="F12" s="228"/>
      <c r="G12" s="228"/>
      <c r="H12" s="228"/>
      <c r="I12" s="228"/>
    </row>
    <row r="13" spans="1:9" x14ac:dyDescent="0.2">
      <c r="A13" s="56" t="s">
        <v>57</v>
      </c>
      <c r="B13" s="226" t="s">
        <v>55</v>
      </c>
      <c r="C13" s="189">
        <f>SUM('#5 Événements culturels'!E10)</f>
        <v>0</v>
      </c>
      <c r="D13" s="189">
        <f>SUM('#5 Événements culturels'!E15)</f>
        <v>0</v>
      </c>
      <c r="E13" s="189">
        <f>SUM('#5 Événements culturels'!E17,'#5 Événements culturels'!E19)</f>
        <v>0</v>
      </c>
      <c r="F13" s="189">
        <f>SUM('#5 Événements culturels'!E21)</f>
        <v>0</v>
      </c>
      <c r="G13" s="189">
        <f>SUM('#5 Événements culturels'!E23,'#5 Événements culturels'!E25)</f>
        <v>0</v>
      </c>
      <c r="H13" s="189">
        <f>SUM('#5 Événements culturels'!E36,'#5 Événements culturels'!E45)</f>
        <v>0</v>
      </c>
      <c r="I13" s="227">
        <f>SUM(C13:H13)</f>
        <v>0</v>
      </c>
    </row>
    <row r="14" spans="1:9" x14ac:dyDescent="0.2">
      <c r="B14" s="226" t="s">
        <v>47</v>
      </c>
      <c r="C14" s="198" t="e">
        <f>C13/$I13*100</f>
        <v>#DIV/0!</v>
      </c>
      <c r="D14" s="198" t="e">
        <f>D13/$I13*100</f>
        <v>#DIV/0!</v>
      </c>
      <c r="E14" s="198" t="e">
        <f>E13/$I13*100</f>
        <v>#DIV/0!</v>
      </c>
      <c r="F14" s="198" t="e">
        <f>F13/$I13*100</f>
        <v>#DIV/0!</v>
      </c>
      <c r="G14" s="198" t="e">
        <f>G13/I13*100</f>
        <v>#DIV/0!</v>
      </c>
      <c r="H14" s="198" t="e">
        <f>H13/$I13*100</f>
        <v>#DIV/0!</v>
      </c>
      <c r="I14" s="198" t="e">
        <f>SUM(C14:H14)</f>
        <v>#DIV/0!</v>
      </c>
    </row>
    <row r="15" spans="1:9" ht="6" customHeight="1" x14ac:dyDescent="0.2">
      <c r="C15" s="228"/>
      <c r="D15" s="228"/>
      <c r="E15" s="228"/>
      <c r="F15" s="228"/>
      <c r="G15" s="228"/>
      <c r="H15" s="228"/>
      <c r="I15" s="228"/>
    </row>
    <row r="16" spans="1:9" x14ac:dyDescent="0.2">
      <c r="A16" s="56" t="s">
        <v>58</v>
      </c>
      <c r="B16" s="226" t="s">
        <v>55</v>
      </c>
      <c r="C16" s="189">
        <f>SUM('#6 Éven composante culturelle'!E10)</f>
        <v>0</v>
      </c>
      <c r="D16" s="189">
        <f>SUM('#6 Éven composante culturelle'!E15)</f>
        <v>0</v>
      </c>
      <c r="E16" s="189">
        <f>SUM('#6 Éven composante culturelle'!E17,'#6 Éven composante culturelle'!E19)</f>
        <v>0</v>
      </c>
      <c r="F16" s="189">
        <f>SUM('#6 Éven composante culturelle'!E21)</f>
        <v>0</v>
      </c>
      <c r="G16" s="189">
        <f>SUM('#6 Éven composante culturelle'!E23,'#6 Éven composante culturelle'!E25)</f>
        <v>0</v>
      </c>
      <c r="H16" s="189">
        <f>SUM('#6 Éven composante culturelle'!E36,'#6 Éven composante culturelle'!E45)</f>
        <v>0</v>
      </c>
      <c r="I16" s="227">
        <f>SUM(C16:H16)</f>
        <v>0</v>
      </c>
    </row>
    <row r="17" spans="1:9" x14ac:dyDescent="0.2">
      <c r="B17" s="226" t="s">
        <v>47</v>
      </c>
      <c r="C17" s="198" t="e">
        <f>C16/$I16*100</f>
        <v>#DIV/0!</v>
      </c>
      <c r="D17" s="198" t="e">
        <f>D16/$I16*100</f>
        <v>#DIV/0!</v>
      </c>
      <c r="E17" s="198" t="e">
        <f>E16/$I16*100</f>
        <v>#DIV/0!</v>
      </c>
      <c r="F17" s="198" t="e">
        <f>F16/$I16*100</f>
        <v>#DIV/0!</v>
      </c>
      <c r="G17" s="198" t="e">
        <f>G16/I16*100</f>
        <v>#DIV/0!</v>
      </c>
      <c r="H17" s="198" t="e">
        <f>H16/$I16*100</f>
        <v>#DIV/0!</v>
      </c>
      <c r="I17" s="198" t="e">
        <f>SUM(C17:H17)</f>
        <v>#DIV/0!</v>
      </c>
    </row>
    <row r="18" spans="1:9" ht="6" customHeight="1" x14ac:dyDescent="0.2">
      <c r="C18" s="228"/>
      <c r="D18" s="228"/>
      <c r="E18" s="228"/>
      <c r="F18" s="228"/>
      <c r="G18" s="228"/>
      <c r="H18" s="228"/>
      <c r="I18" s="228"/>
    </row>
    <row r="19" spans="1:9" x14ac:dyDescent="0.2">
      <c r="A19" s="56" t="s">
        <v>59</v>
      </c>
      <c r="B19" s="226" t="s">
        <v>55</v>
      </c>
      <c r="C19" s="189">
        <f>SUM('#7 Loisirs culturel et scient'!E10)</f>
        <v>0</v>
      </c>
      <c r="D19" s="189">
        <f>SUM('#7 Loisirs culturel et scient'!E15)</f>
        <v>0</v>
      </c>
      <c r="E19" s="189">
        <f>SUM('#7 Loisirs culturel et scient'!E17,'#7 Loisirs culturel et scient'!E19)</f>
        <v>0</v>
      </c>
      <c r="F19" s="189">
        <f>SUM('#7 Loisirs culturel et scient'!E21)</f>
        <v>0</v>
      </c>
      <c r="G19" s="189">
        <f>SUM('#7 Loisirs culturel et scient'!E23,'#7 Loisirs culturel et scient'!E25)</f>
        <v>0</v>
      </c>
      <c r="H19" s="189">
        <f>SUM('#7 Loisirs culturel et scient'!E36,'#7 Loisirs culturel et scient'!E45)</f>
        <v>0</v>
      </c>
      <c r="I19" s="227">
        <f>SUM(C19:H19)</f>
        <v>0</v>
      </c>
    </row>
    <row r="20" spans="1:9" x14ac:dyDescent="0.2">
      <c r="A20" s="205"/>
      <c r="B20" s="226" t="s">
        <v>47</v>
      </c>
      <c r="C20" s="198" t="e">
        <f>C19/$I19*100</f>
        <v>#DIV/0!</v>
      </c>
      <c r="D20" s="198" t="e">
        <f>D19/$I19*100</f>
        <v>#DIV/0!</v>
      </c>
      <c r="E20" s="198" t="e">
        <f>E19/$I19*100</f>
        <v>#DIV/0!</v>
      </c>
      <c r="F20" s="198" t="e">
        <f>F19/$I19*100</f>
        <v>#DIV/0!</v>
      </c>
      <c r="G20" s="198" t="e">
        <f>G19/I19*100</f>
        <v>#DIV/0!</v>
      </c>
      <c r="H20" s="198" t="e">
        <f>H19/$I19*100</f>
        <v>#DIV/0!</v>
      </c>
      <c r="I20" s="198" t="e">
        <f>SUM(C20:H20)</f>
        <v>#DIV/0!</v>
      </c>
    </row>
    <row r="21" spans="1:9" ht="6" customHeight="1" x14ac:dyDescent="0.2">
      <c r="C21" s="228"/>
      <c r="D21" s="228"/>
      <c r="E21" s="228"/>
      <c r="F21" s="228"/>
      <c r="G21" s="228"/>
      <c r="H21" s="228"/>
      <c r="I21" s="228"/>
    </row>
    <row r="22" spans="1:9" x14ac:dyDescent="0.2">
      <c r="A22" s="202" t="s">
        <v>60</v>
      </c>
      <c r="B22" s="226" t="s">
        <v>55</v>
      </c>
      <c r="C22" s="189">
        <f>SUM('#8 Patrimoine art public design'!E10)</f>
        <v>0</v>
      </c>
      <c r="D22" s="189">
        <f>SUM('#8 Patrimoine art public design'!E15)</f>
        <v>0</v>
      </c>
      <c r="E22" s="189">
        <f>SUM('#8 Patrimoine art public design'!E17,'#8 Patrimoine art public design'!E19)</f>
        <v>0</v>
      </c>
      <c r="F22" s="189">
        <f>SUM('#8 Patrimoine art public design'!E21)</f>
        <v>0</v>
      </c>
      <c r="G22" s="189">
        <f>SUM('#8 Patrimoine art public design'!E23,'#8 Patrimoine art public design'!E25)</f>
        <v>0</v>
      </c>
      <c r="H22" s="189">
        <f>SUM('#8 Patrimoine art public design'!E36,'#8 Patrimoine art public design'!E45)</f>
        <v>0</v>
      </c>
      <c r="I22" s="227">
        <f>SUM(C22:H22)</f>
        <v>0</v>
      </c>
    </row>
    <row r="23" spans="1:9" x14ac:dyDescent="0.2">
      <c r="B23" s="226" t="s">
        <v>47</v>
      </c>
      <c r="C23" s="198" t="e">
        <f>C22/$I22*100</f>
        <v>#DIV/0!</v>
      </c>
      <c r="D23" s="198" t="e">
        <f>D22/$I22*100</f>
        <v>#DIV/0!</v>
      </c>
      <c r="E23" s="198" t="e">
        <f>E22/$I22*100</f>
        <v>#DIV/0!</v>
      </c>
      <c r="F23" s="198" t="e">
        <f>F22/$I22*100</f>
        <v>#DIV/0!</v>
      </c>
      <c r="G23" s="198" t="e">
        <f>G22/I22*100</f>
        <v>#DIV/0!</v>
      </c>
      <c r="H23" s="198" t="e">
        <f>H22/$I22*100</f>
        <v>#DIV/0!</v>
      </c>
      <c r="I23" s="198" t="e">
        <f>SUM(C23:H23)</f>
        <v>#DIV/0!</v>
      </c>
    </row>
    <row r="24" spans="1:9" ht="6" customHeight="1" x14ac:dyDescent="0.2">
      <c r="C24" s="228"/>
      <c r="D24" s="228"/>
      <c r="E24" s="228"/>
      <c r="F24" s="228"/>
      <c r="G24" s="228"/>
      <c r="H24" s="228"/>
      <c r="I24" s="228"/>
    </row>
    <row r="25" spans="1:9" x14ac:dyDescent="0.2">
      <c r="A25" s="56" t="s">
        <v>61</v>
      </c>
      <c r="B25" s="226" t="s">
        <v>55</v>
      </c>
      <c r="C25" s="189">
        <f>SUM('#9 Conservation Archives'!E10)</f>
        <v>0</v>
      </c>
      <c r="D25" s="189">
        <f>SUM('#9 Conservation Archives'!E15)</f>
        <v>0</v>
      </c>
      <c r="E25" s="189">
        <f>SUM('#9 Conservation Archives'!E17,'#9 Conservation Archives'!E19)</f>
        <v>0</v>
      </c>
      <c r="F25" s="189">
        <f>SUM('#9 Conservation Archives'!E21)</f>
        <v>0</v>
      </c>
      <c r="G25" s="189">
        <f>SUM('#9 Conservation Archives'!E23,'#9 Conservation Archives'!E25)</f>
        <v>0</v>
      </c>
      <c r="H25" s="189">
        <f>SUM('#9 Conservation Archives'!E36,'#9 Conservation Archives'!E45)</f>
        <v>0</v>
      </c>
      <c r="I25" s="227">
        <f>SUM(C25:H25)</f>
        <v>0</v>
      </c>
    </row>
    <row r="26" spans="1:9" x14ac:dyDescent="0.2">
      <c r="B26" s="226" t="s">
        <v>47</v>
      </c>
      <c r="C26" s="198" t="e">
        <f>C25/$I25*100</f>
        <v>#DIV/0!</v>
      </c>
      <c r="D26" s="198" t="e">
        <f>D25/$I25*100</f>
        <v>#DIV/0!</v>
      </c>
      <c r="E26" s="198" t="e">
        <f>E25/$I25*100</f>
        <v>#DIV/0!</v>
      </c>
      <c r="F26" s="198" t="e">
        <f>F25/$I25*100</f>
        <v>#DIV/0!</v>
      </c>
      <c r="G26" s="198" t="e">
        <f>G25/I25*100</f>
        <v>#DIV/0!</v>
      </c>
      <c r="H26" s="198" t="e">
        <f>H25/$I25*100</f>
        <v>#DIV/0!</v>
      </c>
      <c r="I26" s="198" t="e">
        <f>SUM(C26:H26)</f>
        <v>#DIV/0!</v>
      </c>
    </row>
    <row r="27" spans="1:9" ht="6" customHeight="1" x14ac:dyDescent="0.2">
      <c r="C27" s="228"/>
      <c r="D27" s="228"/>
      <c r="E27" s="228"/>
      <c r="F27" s="228"/>
      <c r="G27" s="228"/>
      <c r="H27" s="228"/>
      <c r="I27" s="228"/>
    </row>
    <row r="28" spans="1:9" ht="11.4" x14ac:dyDescent="0.2">
      <c r="A28" s="56" t="s">
        <v>134</v>
      </c>
      <c r="B28" s="226" t="s">
        <v>55</v>
      </c>
      <c r="C28" s="189">
        <f>SUM('#10 Non réparties'!E10)</f>
        <v>0</v>
      </c>
      <c r="D28" s="189">
        <f>SUM('#10 Non réparties'!E15)</f>
        <v>0</v>
      </c>
      <c r="E28" s="189">
        <f>SUM('#10 Non réparties'!E17,'#10 Non réparties'!E19)</f>
        <v>0</v>
      </c>
      <c r="F28" s="189">
        <f>SUM('#10 Non réparties'!E21)</f>
        <v>0</v>
      </c>
      <c r="G28" s="189">
        <f>SUM('#10 Non réparties'!E23,'#10 Non réparties'!E25)</f>
        <v>0</v>
      </c>
      <c r="H28" s="189">
        <f>SUM('#10 Non réparties'!E36,'#10 Non réparties'!E45)</f>
        <v>0</v>
      </c>
      <c r="I28" s="227">
        <f>SUM(C28:H28)</f>
        <v>0</v>
      </c>
    </row>
    <row r="29" spans="1:9" x14ac:dyDescent="0.2">
      <c r="B29" s="226" t="s">
        <v>47</v>
      </c>
      <c r="C29" s="198" t="e">
        <f>C28/$I28*100</f>
        <v>#DIV/0!</v>
      </c>
      <c r="D29" s="198" t="e">
        <f>D28/$I28*100</f>
        <v>#DIV/0!</v>
      </c>
      <c r="E29" s="198" t="e">
        <f>E28/$I28*100</f>
        <v>#DIV/0!</v>
      </c>
      <c r="F29" s="198" t="e">
        <f>F28/$I28*100</f>
        <v>#DIV/0!</v>
      </c>
      <c r="G29" s="198" t="e">
        <f>G28/I28*100</f>
        <v>#DIV/0!</v>
      </c>
      <c r="H29" s="198" t="e">
        <f>H28/$I28*100</f>
        <v>#DIV/0!</v>
      </c>
      <c r="I29" s="198" t="e">
        <f>SUM(C29:H29)</f>
        <v>#DIV/0!</v>
      </c>
    </row>
    <row r="30" spans="1:9" ht="6" customHeight="1" x14ac:dyDescent="0.2">
      <c r="C30" s="228"/>
      <c r="D30" s="228"/>
      <c r="E30" s="228"/>
      <c r="F30" s="228"/>
      <c r="G30" s="228"/>
      <c r="H30" s="228"/>
      <c r="I30" s="228"/>
    </row>
    <row r="31" spans="1:9" x14ac:dyDescent="0.2">
      <c r="A31" s="229" t="s">
        <v>84</v>
      </c>
      <c r="B31" s="230" t="s">
        <v>55</v>
      </c>
      <c r="C31" s="231">
        <f>SUM('#11 Sommaire  services rendus'!T9)</f>
        <v>0</v>
      </c>
      <c r="D31" s="231">
        <f>SUM('#11 Sommaire  services rendus'!T13)</f>
        <v>0</v>
      </c>
      <c r="E31" s="231">
        <f>SUM('#11 Sommaire  services rendus'!T15,'#11 Sommaire  services rendus'!T17)</f>
        <v>0</v>
      </c>
      <c r="F31" s="231">
        <f>SUM('#11 Sommaire  services rendus'!T19)</f>
        <v>0</v>
      </c>
      <c r="G31" s="231">
        <f>SUM('#11 Sommaire  services rendus'!T21,'#11 Sommaire  services rendus'!T23)</f>
        <v>0</v>
      </c>
      <c r="H31" s="231">
        <f>SUM('#11 Sommaire  services rendus'!T33,'#11 Sommaire  services rendus'!T41)</f>
        <v>0</v>
      </c>
      <c r="I31" s="232">
        <f>SUM(C31:H31)</f>
        <v>0</v>
      </c>
    </row>
    <row r="32" spans="1:9" ht="10.8" thickBot="1" x14ac:dyDescent="0.25">
      <c r="A32" s="233"/>
      <c r="B32" s="234" t="s">
        <v>47</v>
      </c>
      <c r="C32" s="235" t="e">
        <f>C31/$I31*100</f>
        <v>#DIV/0!</v>
      </c>
      <c r="D32" s="235" t="e">
        <f>D31/$I31*100</f>
        <v>#DIV/0!</v>
      </c>
      <c r="E32" s="235" t="e">
        <f>E31/$I31*100</f>
        <v>#DIV/0!</v>
      </c>
      <c r="F32" s="235" t="e">
        <f>F31/$I31*100</f>
        <v>#DIV/0!</v>
      </c>
      <c r="G32" s="235" t="e">
        <f>G31/I31*100</f>
        <v>#DIV/0!</v>
      </c>
      <c r="H32" s="235" t="e">
        <f>H31/$I31*100</f>
        <v>#DIV/0!</v>
      </c>
      <c r="I32" s="235" t="e">
        <f>SUM(C32:H32)</f>
        <v>#DIV/0!</v>
      </c>
    </row>
    <row r="33" spans="1:9" ht="13.5" customHeight="1" x14ac:dyDescent="0.2">
      <c r="A33" s="56" t="s">
        <v>99</v>
      </c>
    </row>
    <row r="34" spans="1:9" x14ac:dyDescent="0.2">
      <c r="A34" s="56" t="s">
        <v>100</v>
      </c>
    </row>
    <row r="35" spans="1:9" x14ac:dyDescent="0.2">
      <c r="A35" s="56" t="s">
        <v>101</v>
      </c>
    </row>
    <row r="36" spans="1:9" x14ac:dyDescent="0.2">
      <c r="A36" s="56" t="s">
        <v>102</v>
      </c>
    </row>
    <row r="37" spans="1:9" x14ac:dyDescent="0.2">
      <c r="A37" s="56" t="s">
        <v>50</v>
      </c>
    </row>
    <row r="38" spans="1:9" x14ac:dyDescent="0.2">
      <c r="G38" s="236"/>
      <c r="H38" s="236"/>
      <c r="I38" s="236"/>
    </row>
    <row r="39" spans="1:9" x14ac:dyDescent="0.2">
      <c r="A39" s="108"/>
      <c r="B39" s="218" t="s">
        <v>65</v>
      </c>
      <c r="C39" s="108"/>
      <c r="D39" s="108"/>
      <c r="E39" s="108"/>
      <c r="F39" s="108"/>
      <c r="G39" s="108"/>
      <c r="H39" s="108"/>
      <c r="I39" s="108"/>
    </row>
    <row r="40" spans="1:9" x14ac:dyDescent="0.2">
      <c r="A40" s="108"/>
      <c r="B40" s="108"/>
      <c r="C40" s="108"/>
      <c r="D40" s="108"/>
      <c r="E40" s="108"/>
      <c r="F40" s="108">
        <f>('#1 Identification'!G19)</f>
        <v>2024</v>
      </c>
      <c r="G40" s="108"/>
      <c r="H40" s="108"/>
      <c r="I40" s="108"/>
    </row>
    <row r="41" spans="1:9" x14ac:dyDescent="0.2">
      <c r="A41" s="237" t="s">
        <v>61</v>
      </c>
      <c r="B41" s="108"/>
      <c r="C41" s="238"/>
      <c r="D41" s="238"/>
      <c r="E41" s="238"/>
      <c r="F41" s="239">
        <f>I25/1000000</f>
        <v>0</v>
      </c>
      <c r="G41" s="108"/>
      <c r="H41" s="108"/>
      <c r="I41" s="108"/>
    </row>
    <row r="42" spans="1:9" x14ac:dyDescent="0.2">
      <c r="A42" s="237" t="s">
        <v>58</v>
      </c>
      <c r="B42" s="108"/>
      <c r="C42" s="238"/>
      <c r="D42" s="238"/>
      <c r="E42" s="238"/>
      <c r="F42" s="239">
        <f>I16/1000000</f>
        <v>0</v>
      </c>
      <c r="G42" s="108"/>
      <c r="H42" s="108"/>
      <c r="I42" s="108"/>
    </row>
    <row r="43" spans="1:9" x14ac:dyDescent="0.2">
      <c r="A43" s="237" t="s">
        <v>59</v>
      </c>
      <c r="B43" s="108"/>
      <c r="C43" s="238"/>
      <c r="D43" s="238"/>
      <c r="E43" s="238"/>
      <c r="F43" s="239">
        <f>I19/1000000</f>
        <v>0</v>
      </c>
      <c r="G43" s="108"/>
      <c r="H43" s="108"/>
      <c r="I43" s="108"/>
    </row>
    <row r="44" spans="1:9" x14ac:dyDescent="0.2">
      <c r="A44" s="237" t="s">
        <v>57</v>
      </c>
      <c r="B44" s="108"/>
      <c r="C44" s="238"/>
      <c r="D44" s="238"/>
      <c r="E44" s="238"/>
      <c r="F44" s="239">
        <f>I13/1000000</f>
        <v>0</v>
      </c>
      <c r="G44" s="108"/>
      <c r="H44" s="108"/>
      <c r="I44" s="108"/>
    </row>
    <row r="45" spans="1:9" x14ac:dyDescent="0.2">
      <c r="A45" s="237" t="s">
        <v>128</v>
      </c>
      <c r="B45" s="108"/>
      <c r="C45" s="238"/>
      <c r="D45" s="238"/>
      <c r="E45" s="238"/>
      <c r="F45" s="239">
        <f>I28/1000000</f>
        <v>0</v>
      </c>
      <c r="G45" s="108"/>
      <c r="H45" s="108"/>
      <c r="I45" s="108"/>
    </row>
    <row r="46" spans="1:9" ht="11.4" x14ac:dyDescent="0.2">
      <c r="A46" s="237" t="s">
        <v>96</v>
      </c>
      <c r="B46" s="108"/>
      <c r="C46" s="238"/>
      <c r="D46" s="238"/>
      <c r="E46" s="238"/>
      <c r="F46" s="239">
        <f>I10/1000000</f>
        <v>0</v>
      </c>
      <c r="G46" s="108"/>
      <c r="H46" s="108"/>
      <c r="I46" s="108"/>
    </row>
    <row r="47" spans="1:9" x14ac:dyDescent="0.2">
      <c r="A47" s="237" t="s">
        <v>60</v>
      </c>
      <c r="B47" s="108"/>
      <c r="C47" s="238"/>
      <c r="D47" s="238"/>
      <c r="E47" s="238"/>
      <c r="F47" s="239">
        <f>I22/1000000</f>
        <v>0</v>
      </c>
      <c r="G47" s="108"/>
      <c r="H47" s="108"/>
      <c r="I47" s="108"/>
    </row>
    <row r="48" spans="1:9" x14ac:dyDescent="0.2">
      <c r="A48" s="237" t="s">
        <v>2</v>
      </c>
      <c r="B48" s="108"/>
      <c r="C48" s="238"/>
      <c r="D48" s="238"/>
      <c r="E48" s="238"/>
      <c r="F48" s="239">
        <f>I7/1000000</f>
        <v>0</v>
      </c>
      <c r="G48" s="108"/>
      <c r="H48" s="108"/>
      <c r="I48" s="108"/>
    </row>
    <row r="49" spans="1:9" x14ac:dyDescent="0.2">
      <c r="A49" s="108" t="s">
        <v>97</v>
      </c>
      <c r="B49" s="108"/>
      <c r="C49" s="108"/>
      <c r="D49" s="108"/>
      <c r="E49" s="108"/>
      <c r="F49" s="108"/>
      <c r="G49" s="108"/>
      <c r="H49" s="108"/>
      <c r="I49" s="108"/>
    </row>
    <row r="50" spans="1:9" x14ac:dyDescent="0.2">
      <c r="A50" s="108" t="s">
        <v>50</v>
      </c>
      <c r="B50" s="108"/>
      <c r="C50" s="108"/>
      <c r="D50" s="108"/>
      <c r="E50" s="108"/>
      <c r="F50" s="108"/>
      <c r="G50" s="108"/>
      <c r="H50" s="108"/>
      <c r="I50" s="108"/>
    </row>
    <row r="53" spans="1:9" x14ac:dyDescent="0.2">
      <c r="A53" s="108"/>
      <c r="B53" s="109" t="s">
        <v>85</v>
      </c>
      <c r="C53" s="240"/>
      <c r="D53" s="241"/>
      <c r="E53" s="108"/>
      <c r="F53" s="108"/>
      <c r="G53" s="108"/>
      <c r="H53" s="108"/>
      <c r="I53" s="108"/>
    </row>
    <row r="54" spans="1:9" x14ac:dyDescent="0.2">
      <c r="A54" s="108"/>
      <c r="B54" s="108"/>
      <c r="C54" s="108"/>
      <c r="D54" s="108"/>
      <c r="E54" s="108"/>
      <c r="F54" s="108">
        <f>('#1 Identification'!G$19)</f>
        <v>2024</v>
      </c>
      <c r="G54" s="108"/>
      <c r="H54" s="108"/>
      <c r="I54" s="108"/>
    </row>
    <row r="55" spans="1:9" ht="11.4" x14ac:dyDescent="0.2">
      <c r="A55" s="108" t="s">
        <v>93</v>
      </c>
      <c r="B55" s="108"/>
      <c r="C55" s="108"/>
      <c r="D55" s="242"/>
      <c r="E55" s="242"/>
      <c r="F55" s="243">
        <f>G31/1000000</f>
        <v>0</v>
      </c>
      <c r="G55" s="108"/>
      <c r="H55" s="108"/>
      <c r="I55" s="108"/>
    </row>
    <row r="56" spans="1:9" x14ac:dyDescent="0.2">
      <c r="A56" s="108" t="s">
        <v>129</v>
      </c>
      <c r="B56" s="108"/>
      <c r="C56" s="108"/>
      <c r="D56" s="242"/>
      <c r="E56" s="242"/>
      <c r="F56" s="243">
        <f>E31/1000000</f>
        <v>0</v>
      </c>
      <c r="G56" s="108"/>
      <c r="H56" s="108"/>
      <c r="I56" s="108"/>
    </row>
    <row r="57" spans="1:9" ht="11.4" x14ac:dyDescent="0.2">
      <c r="A57" s="108" t="s">
        <v>108</v>
      </c>
      <c r="B57" s="108"/>
      <c r="C57" s="108"/>
      <c r="D57" s="242"/>
      <c r="E57" s="242"/>
      <c r="F57" s="243">
        <f>H31/1000000</f>
        <v>0</v>
      </c>
      <c r="G57" s="108"/>
      <c r="H57" s="108"/>
      <c r="I57" s="108"/>
    </row>
    <row r="58" spans="1:9" x14ac:dyDescent="0.2">
      <c r="A58" s="108" t="s">
        <v>68</v>
      </c>
      <c r="B58" s="108"/>
      <c r="C58" s="108"/>
      <c r="D58" s="242"/>
      <c r="E58" s="242"/>
      <c r="F58" s="243">
        <f>D31/1000000</f>
        <v>0</v>
      </c>
      <c r="G58" s="108"/>
      <c r="H58" s="108"/>
      <c r="I58" s="108"/>
    </row>
    <row r="59" spans="1:9" x14ac:dyDescent="0.2">
      <c r="A59" s="108" t="s">
        <v>130</v>
      </c>
      <c r="B59" s="108"/>
      <c r="C59" s="108"/>
      <c r="D59" s="242"/>
      <c r="E59" s="242"/>
      <c r="F59" s="243">
        <f>F31/1000000</f>
        <v>0</v>
      </c>
      <c r="G59" s="108"/>
      <c r="H59" s="108"/>
      <c r="I59" s="108"/>
    </row>
    <row r="60" spans="1:9" x14ac:dyDescent="0.2">
      <c r="A60" s="108" t="s">
        <v>67</v>
      </c>
      <c r="B60" s="108"/>
      <c r="C60" s="108"/>
      <c r="D60" s="242"/>
      <c r="E60" s="242"/>
      <c r="F60" s="243">
        <f>C31/1000000</f>
        <v>0</v>
      </c>
      <c r="G60" s="108"/>
      <c r="H60" s="108"/>
      <c r="I60" s="108"/>
    </row>
    <row r="61" spans="1:9" x14ac:dyDescent="0.2">
      <c r="A61" s="111" t="s">
        <v>109</v>
      </c>
      <c r="B61" s="108"/>
      <c r="C61" s="108"/>
      <c r="D61" s="108"/>
      <c r="E61" s="108"/>
      <c r="F61" s="108"/>
      <c r="G61" s="108"/>
      <c r="H61" s="108"/>
      <c r="I61" s="108"/>
    </row>
    <row r="62" spans="1:9" x14ac:dyDescent="0.2">
      <c r="A62" s="111" t="s">
        <v>110</v>
      </c>
      <c r="B62" s="108"/>
      <c r="C62" s="108"/>
      <c r="D62" s="108"/>
      <c r="E62" s="108"/>
      <c r="F62" s="108"/>
      <c r="G62" s="108"/>
      <c r="H62" s="108"/>
      <c r="I62" s="108"/>
    </row>
    <row r="63" spans="1:9" x14ac:dyDescent="0.2">
      <c r="A63" s="108" t="s">
        <v>50</v>
      </c>
      <c r="B63" s="108"/>
      <c r="C63" s="108"/>
      <c r="D63" s="108"/>
      <c r="E63" s="108"/>
      <c r="F63" s="108"/>
      <c r="G63" s="108"/>
      <c r="H63" s="108"/>
      <c r="I63" s="108"/>
    </row>
    <row r="66" spans="1:9" x14ac:dyDescent="0.2">
      <c r="A66" s="108"/>
      <c r="B66" s="108"/>
      <c r="C66" s="109" t="s">
        <v>86</v>
      </c>
      <c r="D66" s="108"/>
      <c r="E66" s="108"/>
      <c r="F66" s="108"/>
      <c r="G66" s="108"/>
      <c r="H66" s="108"/>
      <c r="I66" s="108"/>
    </row>
    <row r="67" spans="1:9" x14ac:dyDescent="0.2">
      <c r="A67" s="394" t="s">
        <v>202</v>
      </c>
      <c r="B67" s="108"/>
      <c r="C67" s="108"/>
      <c r="D67" s="108"/>
      <c r="E67" s="108"/>
      <c r="F67" s="108"/>
      <c r="G67" s="108"/>
      <c r="H67" s="108"/>
      <c r="I67" s="108"/>
    </row>
    <row r="68" spans="1:9" x14ac:dyDescent="0.2">
      <c r="A68" s="108"/>
      <c r="B68" s="108"/>
      <c r="C68" s="108"/>
      <c r="D68" s="108"/>
      <c r="E68" s="108"/>
      <c r="F68" s="108"/>
      <c r="G68" s="108"/>
      <c r="H68" s="108"/>
      <c r="I68" s="108"/>
    </row>
    <row r="69" spans="1:9" x14ac:dyDescent="0.2">
      <c r="A69" s="108"/>
      <c r="B69" s="108"/>
      <c r="C69" s="108"/>
      <c r="D69" s="108">
        <f>('#1 Identification'!$G$19)</f>
        <v>2024</v>
      </c>
      <c r="E69" s="108"/>
      <c r="F69" s="110"/>
      <c r="G69" s="108"/>
      <c r="H69" s="108"/>
      <c r="I69" s="108"/>
    </row>
    <row r="70" spans="1:9" x14ac:dyDescent="0.2">
      <c r="A70" s="108"/>
      <c r="B70" s="242"/>
      <c r="C70" s="242"/>
      <c r="D70" s="244" t="e">
        <f>D8+E8</f>
        <v>#DIV/0!</v>
      </c>
      <c r="E70" s="108" t="s">
        <v>2</v>
      </c>
      <c r="F70" s="110"/>
      <c r="G70" s="219"/>
      <c r="H70" s="219"/>
      <c r="I70" s="219"/>
    </row>
    <row r="71" spans="1:9" x14ac:dyDescent="0.2">
      <c r="A71" s="108"/>
      <c r="B71" s="242"/>
      <c r="C71" s="242"/>
      <c r="D71" s="244" t="e">
        <f>D26+E26</f>
        <v>#DIV/0!</v>
      </c>
      <c r="E71" s="108" t="s">
        <v>61</v>
      </c>
      <c r="F71" s="110"/>
      <c r="G71" s="108"/>
      <c r="H71" s="108"/>
      <c r="I71" s="219"/>
    </row>
    <row r="72" spans="1:9" x14ac:dyDescent="0.2">
      <c r="A72" s="108"/>
      <c r="B72" s="242"/>
      <c r="C72" s="242"/>
      <c r="D72" s="244" t="e">
        <f>D23+E23</f>
        <v>#DIV/0!</v>
      </c>
      <c r="E72" s="111" t="s">
        <v>60</v>
      </c>
      <c r="F72" s="110"/>
      <c r="G72" s="108"/>
      <c r="H72" s="108"/>
      <c r="I72" s="219"/>
    </row>
    <row r="73" spans="1:9" x14ac:dyDescent="0.2">
      <c r="A73" s="108"/>
      <c r="B73" s="242"/>
      <c r="C73" s="242"/>
      <c r="D73" s="244" t="e">
        <f>D20+E20</f>
        <v>#DIV/0!</v>
      </c>
      <c r="E73" s="108" t="s">
        <v>59</v>
      </c>
      <c r="F73" s="110"/>
      <c r="G73" s="108"/>
      <c r="H73" s="108"/>
      <c r="I73" s="108"/>
    </row>
    <row r="74" spans="1:9" ht="11.4" x14ac:dyDescent="0.2">
      <c r="A74" s="108"/>
      <c r="B74" s="242"/>
      <c r="C74" s="242"/>
      <c r="D74" s="244" t="e">
        <f>D11+E11</f>
        <v>#DIV/0!</v>
      </c>
      <c r="E74" s="108" t="s">
        <v>92</v>
      </c>
      <c r="F74" s="110"/>
      <c r="G74" s="108"/>
      <c r="H74" s="108"/>
      <c r="I74" s="108"/>
    </row>
    <row r="75" spans="1:9" x14ac:dyDescent="0.2">
      <c r="A75" s="108"/>
      <c r="B75" s="242"/>
      <c r="C75" s="242"/>
      <c r="D75" s="244" t="e">
        <f>D17+E17</f>
        <v>#DIV/0!</v>
      </c>
      <c r="E75" s="108" t="s">
        <v>58</v>
      </c>
      <c r="F75" s="110"/>
      <c r="G75" s="108"/>
      <c r="H75" s="108"/>
      <c r="I75" s="108"/>
    </row>
    <row r="76" spans="1:9" ht="11.4" x14ac:dyDescent="0.2">
      <c r="A76" s="108"/>
      <c r="B76" s="242"/>
      <c r="C76" s="242"/>
      <c r="D76" s="244" t="e">
        <f>D29+E29</f>
        <v>#DIV/0!</v>
      </c>
      <c r="E76" s="108" t="s">
        <v>139</v>
      </c>
      <c r="F76" s="110"/>
      <c r="G76" s="108"/>
      <c r="H76" s="108"/>
      <c r="I76" s="108"/>
    </row>
    <row r="77" spans="1:9" x14ac:dyDescent="0.2">
      <c r="A77" s="108"/>
      <c r="B77" s="242"/>
      <c r="C77" s="242"/>
      <c r="D77" s="244" t="e">
        <f>D14+E14</f>
        <v>#DIV/0!</v>
      </c>
      <c r="E77" s="108" t="s">
        <v>57</v>
      </c>
      <c r="F77" s="110"/>
      <c r="G77" s="108"/>
      <c r="H77" s="108"/>
      <c r="I77" s="108"/>
    </row>
    <row r="78" spans="1:9" x14ac:dyDescent="0.2">
      <c r="A78" s="108"/>
      <c r="B78" s="242"/>
      <c r="C78" s="242"/>
      <c r="D78" s="244" t="e">
        <f>D32+E32</f>
        <v>#DIV/0!</v>
      </c>
      <c r="E78" s="108" t="s">
        <v>84</v>
      </c>
      <c r="F78" s="110"/>
      <c r="G78" s="108"/>
      <c r="H78" s="108"/>
      <c r="I78" s="108"/>
    </row>
    <row r="79" spans="1:9" x14ac:dyDescent="0.2">
      <c r="A79" s="108" t="s">
        <v>138</v>
      </c>
      <c r="B79" s="108"/>
      <c r="C79" s="108"/>
      <c r="D79" s="108"/>
      <c r="E79" s="108"/>
      <c r="F79" s="108"/>
      <c r="G79" s="108"/>
      <c r="H79" s="108"/>
      <c r="I79" s="108"/>
    </row>
    <row r="80" spans="1:9" x14ac:dyDescent="0.2">
      <c r="A80" s="108" t="s">
        <v>63</v>
      </c>
      <c r="B80" s="108"/>
      <c r="C80" s="108"/>
      <c r="D80" s="108"/>
      <c r="E80" s="108"/>
      <c r="F80" s="108"/>
      <c r="G80" s="108"/>
      <c r="H80" s="108"/>
      <c r="I80" s="108"/>
    </row>
    <row r="81" spans="1:9" x14ac:dyDescent="0.2">
      <c r="A81" s="108" t="s">
        <v>50</v>
      </c>
      <c r="B81" s="108"/>
      <c r="C81" s="108"/>
      <c r="D81" s="108"/>
      <c r="E81" s="108"/>
      <c r="F81" s="108"/>
      <c r="G81" s="108"/>
      <c r="H81" s="108"/>
      <c r="I81" s="108"/>
    </row>
  </sheetData>
  <sheetProtection algorithmName="SHA-512" hashValue="OimxAUf5SKAioRUTbo9/dBwwPtPocv4LaIi7S+dYjGUmtfCHkkcEdKgoxuNQpomBlPmoR5VDTpw38LtEG1Z9tw==" saltValue="BxluuWq57AedGnyLyI0t+w==" spinCount="100000" sheet="1" objects="1" scenarios="1"/>
  <phoneticPr fontId="24" type="noConversion"/>
  <pageMargins left="0.78740157480314965" right="0.78740157480314965" top="0.98425196850393704" bottom="0.98425196850393704" header="0.51181102362204722" footer="0.51181102362204722"/>
  <pageSetup paperSize="5" scale="74" orientation="portrait" verticalDpi="300" r:id="rId1"/>
  <headerFooter alignWithMargins="0">
    <oddFooter>&amp;LCONFIDENTIEL&amp;C&amp;A&amp;RCONFIDENTIEL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E28"/>
  <sheetViews>
    <sheetView showGridLines="0" workbookViewId="0">
      <selection activeCell="D57" sqref="D57:J57"/>
    </sheetView>
  </sheetViews>
  <sheetFormatPr baseColWidth="10" defaultColWidth="11.44140625" defaultRowHeight="10.199999999999999" x14ac:dyDescent="0.2"/>
  <cols>
    <col min="1" max="1" width="62" style="56" customWidth="1"/>
    <col min="2" max="2" width="14.44140625" style="56" customWidth="1"/>
    <col min="3" max="16384" width="11.44140625" style="56"/>
  </cols>
  <sheetData>
    <row r="1" spans="1:5" x14ac:dyDescent="0.2">
      <c r="A1" s="56" t="s">
        <v>88</v>
      </c>
    </row>
    <row r="2" spans="1:5" x14ac:dyDescent="0.2">
      <c r="A2" s="107" t="s">
        <v>213</v>
      </c>
    </row>
    <row r="3" spans="1:5" s="180" customFormat="1" ht="10.8" thickBot="1" x14ac:dyDescent="0.25">
      <c r="A3" s="107" t="str">
        <f>CONCATENATE(CONCATENATE("municipalité de ",'#1 Identification'!G14,", ", '#1 Identification'!G19))</f>
        <v>municipalité de , 2024</v>
      </c>
      <c r="B3" s="56"/>
      <c r="C3" s="56"/>
      <c r="D3" s="56"/>
      <c r="E3" s="56"/>
    </row>
    <row r="4" spans="1:5" x14ac:dyDescent="0.2">
      <c r="A4" s="224" t="s">
        <v>135</v>
      </c>
      <c r="B4" s="117">
        <f>SUM('#1 Identification'!G19:I19)</f>
        <v>2024</v>
      </c>
    </row>
    <row r="5" spans="1:5" ht="12.75" customHeight="1" x14ac:dyDescent="0.2">
      <c r="A5" s="99"/>
      <c r="B5" s="245"/>
    </row>
    <row r="6" spans="1:5" x14ac:dyDescent="0.2">
      <c r="B6" s="246"/>
      <c r="D6" s="246"/>
    </row>
    <row r="7" spans="1:5" x14ac:dyDescent="0.2">
      <c r="A7" s="56" t="s">
        <v>56</v>
      </c>
      <c r="B7" s="247" t="e">
        <f>'#14 - Tab.2'!N7/'#22 - Tab.6'!B19</f>
        <v>#DIV/0!</v>
      </c>
      <c r="D7" s="248"/>
    </row>
    <row r="8" spans="1:5" x14ac:dyDescent="0.2">
      <c r="B8" s="247"/>
      <c r="D8" s="248"/>
    </row>
    <row r="9" spans="1:5" x14ac:dyDescent="0.2">
      <c r="A9" s="56" t="s">
        <v>165</v>
      </c>
      <c r="B9" s="247" t="e">
        <f>'#14 - Tab.2'!N16/'#22 - Tab.6'!B19</f>
        <v>#DIV/0!</v>
      </c>
      <c r="D9" s="248"/>
    </row>
    <row r="10" spans="1:5" x14ac:dyDescent="0.2">
      <c r="B10" s="249"/>
    </row>
    <row r="11" spans="1:5" x14ac:dyDescent="0.2">
      <c r="A11" s="56" t="s">
        <v>62</v>
      </c>
      <c r="B11" s="247" t="e">
        <f>'#14 - Tab.2'!N20/'#22 - Tab.6'!B19</f>
        <v>#DIV/0!</v>
      </c>
      <c r="D11" s="248"/>
    </row>
    <row r="12" spans="1:5" x14ac:dyDescent="0.2">
      <c r="A12" s="99"/>
      <c r="B12" s="250"/>
      <c r="D12" s="189"/>
    </row>
    <row r="13" spans="1:5" x14ac:dyDescent="0.2">
      <c r="A13" s="56" t="s">
        <v>84</v>
      </c>
      <c r="B13" s="247" t="e">
        <f>'#14 - Tab.2'!N22/'#22 - Tab.6'!B19</f>
        <v>#DIV/0!</v>
      </c>
      <c r="D13" s="248"/>
    </row>
    <row r="14" spans="1:5" ht="9" customHeight="1" thickBot="1" x14ac:dyDescent="0.25">
      <c r="A14" s="200"/>
      <c r="B14" s="251"/>
    </row>
    <row r="15" spans="1:5" ht="17.25" customHeight="1" x14ac:dyDescent="0.2">
      <c r="A15" s="56" t="s">
        <v>50</v>
      </c>
    </row>
    <row r="19" spans="1:5" x14ac:dyDescent="0.2">
      <c r="A19" s="226" t="s">
        <v>95</v>
      </c>
      <c r="B19" s="252">
        <f>SUM('#1 Identification'!G22)</f>
        <v>0</v>
      </c>
    </row>
    <row r="20" spans="1:5" x14ac:dyDescent="0.2">
      <c r="B20" s="253"/>
      <c r="C20" s="253"/>
    </row>
    <row r="21" spans="1:5" x14ac:dyDescent="0.2">
      <c r="A21" s="109" t="s">
        <v>87</v>
      </c>
      <c r="B21" s="108"/>
      <c r="E21" s="254"/>
    </row>
    <row r="22" spans="1:5" x14ac:dyDescent="0.2">
      <c r="A22" s="108"/>
      <c r="B22" s="108"/>
    </row>
    <row r="23" spans="1:5" x14ac:dyDescent="0.2">
      <c r="A23" s="108"/>
      <c r="B23" s="108"/>
      <c r="E23" s="254"/>
    </row>
    <row r="24" spans="1:5" x14ac:dyDescent="0.2">
      <c r="A24" s="108" t="s">
        <v>62</v>
      </c>
      <c r="B24" s="255" t="e">
        <f>SUM(B11)</f>
        <v>#DIV/0!</v>
      </c>
      <c r="C24" s="108">
        <f>('#1 Identification'!G19)</f>
        <v>2024</v>
      </c>
      <c r="E24" s="254"/>
    </row>
    <row r="25" spans="1:5" x14ac:dyDescent="0.2">
      <c r="A25" s="108" t="s">
        <v>165</v>
      </c>
      <c r="B25" s="255" t="e">
        <f>SUM(B9)</f>
        <v>#DIV/0!</v>
      </c>
      <c r="C25" s="363"/>
      <c r="E25" s="254"/>
    </row>
    <row r="26" spans="1:5" x14ac:dyDescent="0.2">
      <c r="A26" s="108" t="s">
        <v>56</v>
      </c>
      <c r="B26" s="255" t="e">
        <f>SUM(B7)</f>
        <v>#DIV/0!</v>
      </c>
    </row>
    <row r="27" spans="1:5" x14ac:dyDescent="0.2">
      <c r="A27" s="108"/>
      <c r="B27" s="256"/>
    </row>
    <row r="28" spans="1:5" ht="18" customHeight="1" x14ac:dyDescent="0.2">
      <c r="A28" s="108" t="s">
        <v>50</v>
      </c>
      <c r="B28" s="108"/>
    </row>
  </sheetData>
  <sheetProtection algorithmName="SHA-512" hashValue="qqocr3zrrjDbyLX4zckF7w83x3JWtVhSbL78u7IYH1u0agQn8GgBjmHAVGNiMLtrKyyASn31hu5GrFWusyc6wg==" saltValue="kypM1Dd+SvwjT9hirVvyiQ==" spinCount="100000" sheet="1" objects="1" scenarios="1"/>
  <phoneticPr fontId="24" type="noConversion"/>
  <pageMargins left="0.78740157480314965" right="0.78740157480314965" top="0.98425196850393704" bottom="0.98425196850393704" header="0.51181102362204722" footer="0.51181102362204722"/>
  <pageSetup paperSize="5" scale="96" orientation="portrait" verticalDpi="300" r:id="rId1"/>
  <headerFooter alignWithMargins="0">
    <oddFooter>&amp;LCONFIDENTIEL&amp;C&amp;A&amp;RCONFIDENTIEL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F43"/>
  <sheetViews>
    <sheetView showGridLines="0" topLeftCell="A7" zoomScaleNormal="100" workbookViewId="0">
      <selection activeCell="D57" sqref="D57:J57"/>
    </sheetView>
  </sheetViews>
  <sheetFormatPr baseColWidth="10" defaultColWidth="11.44140625" defaultRowHeight="10.199999999999999" x14ac:dyDescent="0.2"/>
  <cols>
    <col min="1" max="1" width="41.109375" style="56" customWidth="1"/>
    <col min="2" max="2" width="16.6640625" style="56" customWidth="1"/>
    <col min="3" max="3" width="1.6640625" style="56" customWidth="1"/>
    <col min="4" max="4" width="16.6640625" style="56" customWidth="1"/>
    <col min="5" max="5" width="8.6640625" style="56" customWidth="1"/>
    <col min="6" max="16384" width="11.44140625" style="56"/>
  </cols>
  <sheetData>
    <row r="1" spans="1:5" x14ac:dyDescent="0.2">
      <c r="A1" s="56" t="s">
        <v>90</v>
      </c>
    </row>
    <row r="2" spans="1:5" x14ac:dyDescent="0.2">
      <c r="A2" s="107" t="s">
        <v>214</v>
      </c>
    </row>
    <row r="3" spans="1:5" s="180" customFormat="1" ht="10.8" thickBot="1" x14ac:dyDescent="0.25">
      <c r="A3" s="107" t="str">
        <f>CONCATENATE(CONCATENATE("municipalité de ",'#1 Identification'!G14,", ", '#1 Identification'!G19))</f>
        <v>municipalité de , 2024</v>
      </c>
      <c r="B3" s="56"/>
      <c r="C3" s="56"/>
      <c r="D3" s="56"/>
      <c r="E3" s="56"/>
    </row>
    <row r="4" spans="1:5" x14ac:dyDescent="0.2">
      <c r="A4" s="224" t="s">
        <v>71</v>
      </c>
      <c r="B4" s="117" t="s">
        <v>36</v>
      </c>
      <c r="C4" s="257"/>
      <c r="D4" s="117" t="s">
        <v>91</v>
      </c>
    </row>
    <row r="5" spans="1:5" x14ac:dyDescent="0.2">
      <c r="A5" s="99"/>
      <c r="B5" s="208" t="s">
        <v>55</v>
      </c>
      <c r="C5" s="208"/>
      <c r="D5" s="208"/>
    </row>
    <row r="6" spans="1:5" x14ac:dyDescent="0.2">
      <c r="B6" s="106"/>
      <c r="C6" s="254"/>
      <c r="D6" s="258"/>
    </row>
    <row r="7" spans="1:5" x14ac:dyDescent="0.2">
      <c r="A7" s="56" t="s">
        <v>2</v>
      </c>
      <c r="B7" s="101">
        <f>SUM('#11 Sommaire  services rendus'!D43)</f>
        <v>0</v>
      </c>
      <c r="C7" s="259"/>
      <c r="D7" s="260" t="e">
        <f>B7/D29</f>
        <v>#DIV/0!</v>
      </c>
    </row>
    <row r="8" spans="1:5" x14ac:dyDescent="0.2">
      <c r="B8" s="101"/>
      <c r="C8" s="259"/>
      <c r="D8" s="260"/>
    </row>
    <row r="9" spans="1:5" ht="11.4" x14ac:dyDescent="0.2">
      <c r="A9" s="56" t="s">
        <v>96</v>
      </c>
      <c r="B9" s="101">
        <f>SUM('#11 Sommaire  services rendus'!F43)</f>
        <v>0</v>
      </c>
      <c r="C9" s="259"/>
      <c r="D9" s="260" t="e">
        <f>B9/D29</f>
        <v>#DIV/0!</v>
      </c>
    </row>
    <row r="10" spans="1:5" x14ac:dyDescent="0.2">
      <c r="B10" s="101"/>
      <c r="C10" s="259"/>
      <c r="D10" s="260"/>
    </row>
    <row r="11" spans="1:5" x14ac:dyDescent="0.2">
      <c r="A11" s="56" t="s">
        <v>57</v>
      </c>
      <c r="B11" s="101">
        <f>SUM('#11 Sommaire  services rendus'!H43)</f>
        <v>0</v>
      </c>
      <c r="C11" s="259"/>
      <c r="D11" s="260" t="e">
        <f>B11/D29</f>
        <v>#DIV/0!</v>
      </c>
    </row>
    <row r="12" spans="1:5" x14ac:dyDescent="0.2">
      <c r="B12" s="101"/>
      <c r="C12" s="259"/>
      <c r="D12" s="260"/>
    </row>
    <row r="13" spans="1:5" x14ac:dyDescent="0.2">
      <c r="A13" s="56" t="s">
        <v>58</v>
      </c>
      <c r="B13" s="101">
        <f>SUM('#11 Sommaire  services rendus'!J43)</f>
        <v>0</v>
      </c>
      <c r="C13" s="259"/>
      <c r="D13" s="260" t="e">
        <f>B13/D29</f>
        <v>#DIV/0!</v>
      </c>
    </row>
    <row r="14" spans="1:5" x14ac:dyDescent="0.2">
      <c r="B14" s="101"/>
      <c r="C14" s="259"/>
      <c r="D14" s="260"/>
    </row>
    <row r="15" spans="1:5" x14ac:dyDescent="0.2">
      <c r="A15" s="56" t="s">
        <v>59</v>
      </c>
      <c r="B15" s="101">
        <f>SUM('#11 Sommaire  services rendus'!L43)</f>
        <v>0</v>
      </c>
      <c r="C15" s="259"/>
      <c r="D15" s="260" t="e">
        <f>B15/D29</f>
        <v>#DIV/0!</v>
      </c>
    </row>
    <row r="16" spans="1:5" x14ac:dyDescent="0.2">
      <c r="B16" s="101"/>
      <c r="C16" s="259"/>
      <c r="D16" s="260"/>
    </row>
    <row r="17" spans="1:6" x14ac:dyDescent="0.2">
      <c r="A17" s="202" t="s">
        <v>60</v>
      </c>
      <c r="B17" s="101">
        <f>SUM('#11 Sommaire  services rendus'!N43)</f>
        <v>0</v>
      </c>
      <c r="C17" s="259"/>
      <c r="D17" s="260" t="e">
        <f>B17/D29</f>
        <v>#DIV/0!</v>
      </c>
    </row>
    <row r="18" spans="1:6" x14ac:dyDescent="0.2">
      <c r="B18" s="101"/>
      <c r="C18" s="259"/>
      <c r="D18" s="260"/>
    </row>
    <row r="19" spans="1:6" x14ac:dyDescent="0.2">
      <c r="A19" s="56" t="s">
        <v>61</v>
      </c>
      <c r="B19" s="101">
        <f>SUM('#11 Sommaire  services rendus'!P43)</f>
        <v>0</v>
      </c>
      <c r="C19" s="259"/>
      <c r="D19" s="260" t="e">
        <f>B19/D29</f>
        <v>#DIV/0!</v>
      </c>
    </row>
    <row r="20" spans="1:6" x14ac:dyDescent="0.2">
      <c r="B20" s="101"/>
      <c r="C20" s="259"/>
      <c r="D20" s="260"/>
    </row>
    <row r="21" spans="1:6" ht="11.4" x14ac:dyDescent="0.2">
      <c r="A21" s="56" t="s">
        <v>107</v>
      </c>
      <c r="B21" s="101">
        <f>SUM('#11 Sommaire  services rendus'!R43)</f>
        <v>0</v>
      </c>
      <c r="C21" s="259"/>
      <c r="D21" s="260" t="e">
        <f>B21/D29</f>
        <v>#DIV/0!</v>
      </c>
    </row>
    <row r="22" spans="1:6" x14ac:dyDescent="0.2">
      <c r="B22" s="101"/>
      <c r="C22" s="259"/>
      <c r="D22" s="260"/>
    </row>
    <row r="23" spans="1:6" ht="13.5" customHeight="1" thickBot="1" x14ac:dyDescent="0.25">
      <c r="A23" s="178" t="s">
        <v>84</v>
      </c>
      <c r="B23" s="104">
        <f>SUM(B7,B9,B11,B13,B15,B17,B19,B21)</f>
        <v>0</v>
      </c>
      <c r="C23" s="261"/>
      <c r="D23" s="262" t="e">
        <f>B23/D29</f>
        <v>#DIV/0!</v>
      </c>
      <c r="E23" s="107"/>
    </row>
    <row r="24" spans="1:6" ht="13.5" customHeight="1" x14ac:dyDescent="0.2">
      <c r="A24" s="56" t="s">
        <v>97</v>
      </c>
    </row>
    <row r="25" spans="1:6" ht="13.5" customHeight="1" x14ac:dyDescent="0.2">
      <c r="A25" s="56" t="s">
        <v>106</v>
      </c>
    </row>
    <row r="26" spans="1:6" ht="12" customHeight="1" x14ac:dyDescent="0.2">
      <c r="A26" s="56" t="s">
        <v>50</v>
      </c>
    </row>
    <row r="27" spans="1:6" ht="12" customHeight="1" x14ac:dyDescent="0.2"/>
    <row r="28" spans="1:6" ht="12" customHeight="1" x14ac:dyDescent="0.2"/>
    <row r="29" spans="1:6" x14ac:dyDescent="0.2">
      <c r="B29" s="226" t="s">
        <v>95</v>
      </c>
      <c r="D29" s="252">
        <f>SUM('#1 Identification'!G22)</f>
        <v>0</v>
      </c>
    </row>
    <row r="30" spans="1:6" x14ac:dyDescent="0.2">
      <c r="A30" s="108"/>
      <c r="B30" s="109" t="s">
        <v>89</v>
      </c>
      <c r="C30" s="108"/>
      <c r="D30" s="108"/>
      <c r="E30" s="108"/>
      <c r="F30" s="108"/>
    </row>
    <row r="31" spans="1:6" x14ac:dyDescent="0.2">
      <c r="A31" s="108"/>
      <c r="B31" s="108">
        <f>('#1 Identification'!G19)</f>
        <v>2024</v>
      </c>
      <c r="C31" s="108"/>
      <c r="D31" s="108"/>
      <c r="E31" s="108"/>
      <c r="F31" s="108"/>
    </row>
    <row r="32" spans="1:6" x14ac:dyDescent="0.2">
      <c r="A32" s="110"/>
      <c r="B32" s="110" t="e">
        <f>SUM(D19)</f>
        <v>#DIV/0!</v>
      </c>
      <c r="C32" s="108" t="s">
        <v>61</v>
      </c>
      <c r="D32" s="108"/>
      <c r="E32" s="108"/>
      <c r="F32" s="108"/>
    </row>
    <row r="33" spans="1:6" x14ac:dyDescent="0.2">
      <c r="A33" s="110"/>
      <c r="B33" s="110" t="e">
        <f>SUM(D13)</f>
        <v>#DIV/0!</v>
      </c>
      <c r="C33" s="108" t="s">
        <v>58</v>
      </c>
      <c r="D33" s="108"/>
      <c r="E33" s="108"/>
      <c r="F33" s="108"/>
    </row>
    <row r="34" spans="1:6" x14ac:dyDescent="0.2">
      <c r="A34" s="110"/>
      <c r="B34" s="110" t="e">
        <f>SUM(D15)</f>
        <v>#DIV/0!</v>
      </c>
      <c r="C34" s="108" t="s">
        <v>59</v>
      </c>
      <c r="D34" s="108"/>
      <c r="E34" s="108"/>
      <c r="F34" s="108"/>
    </row>
    <row r="35" spans="1:6" x14ac:dyDescent="0.2">
      <c r="A35" s="110"/>
      <c r="B35" s="110" t="e">
        <f>SUM(D11)</f>
        <v>#DIV/0!</v>
      </c>
      <c r="C35" s="108" t="s">
        <v>57</v>
      </c>
      <c r="D35" s="108"/>
      <c r="E35" s="108"/>
      <c r="F35" s="108"/>
    </row>
    <row r="36" spans="1:6" ht="11.4" x14ac:dyDescent="0.2">
      <c r="A36" s="110"/>
      <c r="B36" s="110" t="e">
        <f>SUM(D21)</f>
        <v>#DIV/0!</v>
      </c>
      <c r="C36" s="108" t="s">
        <v>107</v>
      </c>
      <c r="D36" s="108"/>
      <c r="E36" s="108"/>
      <c r="F36" s="108"/>
    </row>
    <row r="37" spans="1:6" ht="11.4" x14ac:dyDescent="0.2">
      <c r="A37" s="110"/>
      <c r="B37" s="110" t="e">
        <f>SUM(D9)</f>
        <v>#DIV/0!</v>
      </c>
      <c r="C37" s="108" t="s">
        <v>96</v>
      </c>
      <c r="D37" s="108"/>
      <c r="E37" s="108"/>
      <c r="F37" s="108"/>
    </row>
    <row r="38" spans="1:6" x14ac:dyDescent="0.2">
      <c r="A38" s="110"/>
      <c r="B38" s="110" t="e">
        <f>SUM(D17)</f>
        <v>#DIV/0!</v>
      </c>
      <c r="C38" s="111" t="s">
        <v>60</v>
      </c>
      <c r="D38" s="108"/>
      <c r="E38" s="108"/>
      <c r="F38" s="108"/>
    </row>
    <row r="39" spans="1:6" x14ac:dyDescent="0.2">
      <c r="A39" s="110"/>
      <c r="B39" s="110" t="e">
        <f>SUM(D7)</f>
        <v>#DIV/0!</v>
      </c>
      <c r="C39" s="108" t="s">
        <v>2</v>
      </c>
      <c r="D39" s="108"/>
      <c r="E39" s="108"/>
      <c r="F39" s="108"/>
    </row>
    <row r="40" spans="1:6" ht="15" customHeight="1" x14ac:dyDescent="0.2">
      <c r="A40" s="111"/>
      <c r="B40" s="108"/>
      <c r="C40" s="108"/>
      <c r="D40" s="108"/>
      <c r="E40" s="108"/>
      <c r="F40" s="108"/>
    </row>
    <row r="41" spans="1:6" x14ac:dyDescent="0.2">
      <c r="A41" s="108" t="s">
        <v>97</v>
      </c>
      <c r="B41" s="108"/>
      <c r="C41" s="108"/>
      <c r="D41" s="108"/>
      <c r="E41" s="108"/>
      <c r="F41" s="108"/>
    </row>
    <row r="42" spans="1:6" x14ac:dyDescent="0.2">
      <c r="A42" s="108" t="s">
        <v>106</v>
      </c>
      <c r="B42" s="108"/>
      <c r="C42" s="108"/>
      <c r="D42" s="108"/>
      <c r="E42" s="108"/>
      <c r="F42" s="108"/>
    </row>
    <row r="43" spans="1:6" x14ac:dyDescent="0.2">
      <c r="A43" s="108" t="s">
        <v>50</v>
      </c>
      <c r="B43" s="108"/>
      <c r="C43" s="108"/>
      <c r="D43" s="108"/>
      <c r="E43" s="108"/>
      <c r="F43" s="108"/>
    </row>
  </sheetData>
  <sheetProtection algorithmName="SHA-512" hashValue="0yD547lKmiclEi1rF0oNM4ljj1iLesh+P47BjbrFCw8A1ueE6JLfQDVWMuKvT/7uhyQpis2L6F9L69wyK4ccQw==" saltValue="tznfzuivIbyaCnppCWZmTA==" spinCount="100000" sheet="1" objects="1" scenarios="1"/>
  <phoneticPr fontId="24" type="noConversion"/>
  <pageMargins left="0.78740157480314965" right="0.78740157480314965" top="0.98425196850393704" bottom="0.98425196850393704" header="0.51181102362204722" footer="0.51181102362204722"/>
  <pageSetup paperSize="5" scale="91" orientation="portrait" verticalDpi="300" r:id="rId1"/>
  <headerFooter alignWithMargins="0">
    <oddFooter>&amp;LCONFIDENTIEL&amp;C&amp;A&amp;RCONFIDENTIEL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28:B133"/>
  <sheetViews>
    <sheetView topLeftCell="A101" workbookViewId="0">
      <selection activeCell="B133" sqref="B133"/>
    </sheetView>
  </sheetViews>
  <sheetFormatPr baseColWidth="10" defaultRowHeight="13.2" x14ac:dyDescent="0.25"/>
  <sheetData>
    <row r="28" spans="1:2" x14ac:dyDescent="0.25">
      <c r="A28" t="b">
        <v>0</v>
      </c>
      <c r="B28" t="str">
        <f>IF(A28=FALSE,"No","Yes")</f>
        <v>No</v>
      </c>
    </row>
    <row r="32" spans="1:2" x14ac:dyDescent="0.25">
      <c r="A32" t="b">
        <v>0</v>
      </c>
      <c r="B32" t="str">
        <f>IF(A32=FALSE,"No","Yes")</f>
        <v>No</v>
      </c>
    </row>
    <row r="33" spans="1:2" x14ac:dyDescent="0.25">
      <c r="A33" t="b">
        <v>0</v>
      </c>
      <c r="B33" t="str">
        <f>IF(A33=FALSE,"No","Yes")</f>
        <v>No</v>
      </c>
    </row>
    <row r="34" spans="1:2" x14ac:dyDescent="0.25">
      <c r="A34" t="b">
        <v>0</v>
      </c>
      <c r="B34" t="str">
        <f>IF(A34=FALSE,"No","Yes")</f>
        <v>No</v>
      </c>
    </row>
    <row r="79" spans="1:2" x14ac:dyDescent="0.25">
      <c r="A79" t="b">
        <v>0</v>
      </c>
      <c r="B79" t="str">
        <f>IF(A79=FALSE,"No","Yes")</f>
        <v>No</v>
      </c>
    </row>
    <row r="85" spans="1:2" x14ac:dyDescent="0.25">
      <c r="A85" t="b">
        <v>0</v>
      </c>
      <c r="B85" t="str">
        <f>IF(A85=FALSE,"No","Yes")</f>
        <v>No</v>
      </c>
    </row>
    <row r="91" spans="1:2" x14ac:dyDescent="0.25">
      <c r="A91" t="b">
        <v>0</v>
      </c>
      <c r="B91" t="str">
        <f>IF(A91=FALSE,"No","Yes")</f>
        <v>No</v>
      </c>
    </row>
    <row r="103" spans="1:2" x14ac:dyDescent="0.25">
      <c r="A103" t="b">
        <v>0</v>
      </c>
      <c r="B103" t="str">
        <f>IF(A103=FALSE,"No","Yes")</f>
        <v>No</v>
      </c>
    </row>
    <row r="109" spans="1:2" x14ac:dyDescent="0.25">
      <c r="A109" t="b">
        <v>0</v>
      </c>
      <c r="B109" t="str">
        <f>IF(A109=FALSE,"No","Yes")</f>
        <v>No</v>
      </c>
    </row>
    <row r="115" spans="1:2" x14ac:dyDescent="0.25">
      <c r="A115" t="b">
        <v>0</v>
      </c>
      <c r="B115" t="str">
        <f>IF(A115=FALSE,"No","Yes")</f>
        <v>No</v>
      </c>
    </row>
    <row r="121" spans="1:2" x14ac:dyDescent="0.25">
      <c r="A121" t="b">
        <v>0</v>
      </c>
      <c r="B121" t="str">
        <f>IF(A121=FALSE,"No","Yes")</f>
        <v>No</v>
      </c>
    </row>
    <row r="127" spans="1:2" x14ac:dyDescent="0.25">
      <c r="A127" t="b">
        <v>0</v>
      </c>
      <c r="B127" t="str">
        <f>IF(A127=FALSE,"No","Yes")</f>
        <v>No</v>
      </c>
    </row>
    <row r="133" spans="1:2" x14ac:dyDescent="0.25">
      <c r="A133" t="b">
        <v>0</v>
      </c>
      <c r="B133" t="str">
        <f>IF(A133=FALSE,"No","Yes")</f>
        <v>No</v>
      </c>
    </row>
  </sheetData>
  <phoneticPr fontId="24" type="noConversion"/>
  <pageMargins left="0.78740157499999996" right="0.78740157499999996" top="0.984251969" bottom="0.984251969" header="0.4921259845" footer="0.492125984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4"/>
  <dimension ref="A1:C39"/>
  <sheetViews>
    <sheetView showGridLines="0" workbookViewId="0">
      <selection activeCell="A6" sqref="A6"/>
    </sheetView>
  </sheetViews>
  <sheetFormatPr baseColWidth="10" defaultRowHeight="13.2" x14ac:dyDescent="0.25"/>
  <cols>
    <col min="1" max="1" width="79.88671875" customWidth="1"/>
  </cols>
  <sheetData>
    <row r="1" spans="1:3" x14ac:dyDescent="0.25">
      <c r="A1" s="369"/>
      <c r="B1" s="365"/>
      <c r="C1" s="365"/>
    </row>
    <row r="2" spans="1:3" ht="12.75" customHeight="1" x14ac:dyDescent="0.25">
      <c r="A2" s="370" t="s">
        <v>171</v>
      </c>
      <c r="B2" s="275"/>
      <c r="C2" s="275"/>
    </row>
    <row r="3" spans="1:3" x14ac:dyDescent="0.25">
      <c r="A3" s="371" t="str">
        <f>CONCATENATE(CONCATENATE("Municipalité de ",'#1 Identification'!G14," - ", "Année ",'#1 Identification'!G19))</f>
        <v>Municipalité de  - Année 2024</v>
      </c>
      <c r="B3" s="364"/>
      <c r="C3" s="364"/>
    </row>
    <row r="4" spans="1:3" ht="13.8" thickBot="1" x14ac:dyDescent="0.3">
      <c r="A4" s="372"/>
      <c r="B4" s="365"/>
      <c r="C4" s="365"/>
    </row>
    <row r="5" spans="1:3" ht="13.8" thickBot="1" x14ac:dyDescent="0.3"/>
    <row r="6" spans="1:3" ht="409.5" customHeight="1" thickBot="1" x14ac:dyDescent="0.3">
      <c r="A6" s="368"/>
      <c r="C6" s="366"/>
    </row>
    <row r="7" spans="1:3" ht="123" customHeight="1" x14ac:dyDescent="0.25">
      <c r="A7" s="367"/>
      <c r="B7" s="366"/>
      <c r="C7" s="366"/>
    </row>
    <row r="8" spans="1:3" ht="319.5" customHeight="1" x14ac:dyDescent="0.25">
      <c r="A8" s="367"/>
      <c r="B8" s="366"/>
      <c r="C8" s="366"/>
    </row>
    <row r="9" spans="1:3" x14ac:dyDescent="0.25">
      <c r="A9" s="367"/>
      <c r="B9" s="366"/>
      <c r="C9" s="366"/>
    </row>
    <row r="10" spans="1:3" x14ac:dyDescent="0.25">
      <c r="A10" s="367"/>
      <c r="B10" s="366"/>
      <c r="C10" s="366"/>
    </row>
    <row r="11" spans="1:3" x14ac:dyDescent="0.25">
      <c r="A11" s="367"/>
      <c r="B11" s="366"/>
      <c r="C11" s="366"/>
    </row>
    <row r="12" spans="1:3" x14ac:dyDescent="0.25">
      <c r="A12" s="367"/>
      <c r="B12" s="366"/>
      <c r="C12" s="366"/>
    </row>
    <row r="13" spans="1:3" x14ac:dyDescent="0.25">
      <c r="A13" s="367"/>
      <c r="B13" s="366"/>
      <c r="C13" s="366"/>
    </row>
    <row r="14" spans="1:3" x14ac:dyDescent="0.25">
      <c r="A14" s="367"/>
      <c r="B14" s="366"/>
      <c r="C14" s="366"/>
    </row>
    <row r="15" spans="1:3" x14ac:dyDescent="0.25">
      <c r="A15" s="367"/>
      <c r="B15" s="366"/>
      <c r="C15" s="366"/>
    </row>
    <row r="16" spans="1:3" x14ac:dyDescent="0.25">
      <c r="A16" s="367"/>
      <c r="B16" s="366"/>
      <c r="C16" s="366"/>
    </row>
    <row r="17" spans="1:3" x14ac:dyDescent="0.25">
      <c r="A17" s="367"/>
      <c r="B17" s="366"/>
      <c r="C17" s="366"/>
    </row>
    <row r="18" spans="1:3" x14ac:dyDescent="0.25">
      <c r="A18" s="367"/>
      <c r="B18" s="366"/>
      <c r="C18" s="366"/>
    </row>
    <row r="19" spans="1:3" x14ac:dyDescent="0.25">
      <c r="A19" s="367"/>
      <c r="B19" s="366"/>
      <c r="C19" s="366"/>
    </row>
    <row r="20" spans="1:3" x14ac:dyDescent="0.25">
      <c r="A20" s="367"/>
      <c r="B20" s="366"/>
      <c r="C20" s="366"/>
    </row>
    <row r="21" spans="1:3" x14ac:dyDescent="0.25">
      <c r="A21" s="367"/>
      <c r="B21" s="366"/>
      <c r="C21" s="366"/>
    </row>
    <row r="22" spans="1:3" x14ac:dyDescent="0.25">
      <c r="A22" s="367"/>
      <c r="B22" s="366"/>
      <c r="C22" s="366"/>
    </row>
    <row r="23" spans="1:3" x14ac:dyDescent="0.25">
      <c r="A23" s="367"/>
      <c r="B23" s="366"/>
      <c r="C23" s="366"/>
    </row>
    <row r="24" spans="1:3" x14ac:dyDescent="0.25">
      <c r="A24" s="367"/>
      <c r="B24" s="366"/>
      <c r="C24" s="366"/>
    </row>
    <row r="25" spans="1:3" x14ac:dyDescent="0.25">
      <c r="A25" s="367"/>
      <c r="B25" s="366"/>
      <c r="C25" s="366"/>
    </row>
    <row r="26" spans="1:3" x14ac:dyDescent="0.25">
      <c r="A26" s="367"/>
      <c r="B26" s="366"/>
      <c r="C26" s="366"/>
    </row>
    <row r="27" spans="1:3" x14ac:dyDescent="0.25">
      <c r="A27" s="367"/>
      <c r="B27" s="366"/>
      <c r="C27" s="366"/>
    </row>
    <row r="28" spans="1:3" x14ac:dyDescent="0.25">
      <c r="A28" s="367"/>
      <c r="B28" s="366"/>
      <c r="C28" s="366"/>
    </row>
    <row r="29" spans="1:3" x14ac:dyDescent="0.25">
      <c r="A29" s="367"/>
      <c r="B29" s="366"/>
      <c r="C29" s="366"/>
    </row>
    <row r="30" spans="1:3" x14ac:dyDescent="0.25">
      <c r="A30" s="367"/>
      <c r="B30" s="366"/>
      <c r="C30" s="366"/>
    </row>
    <row r="31" spans="1:3" x14ac:dyDescent="0.25">
      <c r="A31" s="367"/>
      <c r="B31" s="366"/>
      <c r="C31" s="366"/>
    </row>
    <row r="32" spans="1:3" x14ac:dyDescent="0.25">
      <c r="A32" s="367"/>
      <c r="B32" s="366"/>
      <c r="C32" s="366"/>
    </row>
    <row r="33" spans="1:3" x14ac:dyDescent="0.25">
      <c r="A33" s="367"/>
      <c r="B33" s="366"/>
      <c r="C33" s="366"/>
    </row>
    <row r="34" spans="1:3" x14ac:dyDescent="0.25">
      <c r="A34" s="367"/>
      <c r="B34" s="366"/>
      <c r="C34" s="366"/>
    </row>
    <row r="35" spans="1:3" x14ac:dyDescent="0.25">
      <c r="A35" s="367"/>
      <c r="B35" s="366"/>
      <c r="C35" s="366"/>
    </row>
    <row r="36" spans="1:3" x14ac:dyDescent="0.25">
      <c r="A36" s="367"/>
      <c r="B36" s="366"/>
      <c r="C36" s="366"/>
    </row>
    <row r="37" spans="1:3" x14ac:dyDescent="0.25">
      <c r="A37" s="367"/>
      <c r="B37" s="366"/>
      <c r="C37" s="366"/>
    </row>
    <row r="38" spans="1:3" x14ac:dyDescent="0.25">
      <c r="A38" s="367"/>
      <c r="B38" s="366"/>
      <c r="C38" s="366"/>
    </row>
    <row r="39" spans="1:3" x14ac:dyDescent="0.25">
      <c r="A39" s="367"/>
      <c r="B39" s="366"/>
      <c r="C39" s="366"/>
    </row>
  </sheetData>
  <sheetProtection algorithmName="SHA-512" hashValue="9D1fgaJ7MFmmrYB0KpouTq1IqDdxBCUOoVN3AV6aC/cbrHi/0ZZ2qe83pyanDXEs/i/yGkBofx9N0ZljUtGihg==" saltValue="S0sxqBHdWb3jjiw91fL5nw==" spinCount="100000" sheet="1" objects="1" scenarios="1"/>
  <phoneticPr fontId="24" type="noConversion"/>
  <printOptions horizontalCentered="1"/>
  <pageMargins left="0.78740157480314965" right="0.78740157480314965" top="0.98425196850393704" bottom="0.98425196850393704" header="0.51181102362204722" footer="0.51181102362204722"/>
  <pageSetup paperSize="5" orientation="portrait" r:id="rId1"/>
  <headerFooter alignWithMargins="0">
    <oddFooter>&amp;LCONFIDENTIEL&amp;C&amp;A&amp;RCONFIDENTIEL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3">
    <pageSetUpPr fitToPage="1"/>
  </sheetPr>
  <dimension ref="A1:J45"/>
  <sheetViews>
    <sheetView showGridLines="0" topLeftCell="A6" zoomScaleNormal="100" workbookViewId="0">
      <selection activeCell="O20" sqref="O20"/>
    </sheetView>
  </sheetViews>
  <sheetFormatPr baseColWidth="10" defaultColWidth="11.44140625" defaultRowHeight="13.2" x14ac:dyDescent="0.25"/>
  <cols>
    <col min="1" max="1" width="2.6640625" style="17" customWidth="1"/>
    <col min="2" max="2" width="64.6640625" style="17" customWidth="1"/>
    <col min="3" max="3" width="15" style="17" customWidth="1"/>
    <col min="4" max="4" width="2.6640625" style="17" customWidth="1"/>
    <col min="5" max="5" width="2" style="17" customWidth="1"/>
    <col min="6" max="6" width="6.6640625" style="17" customWidth="1"/>
    <col min="7" max="7" width="26.88671875" style="17" customWidth="1"/>
    <col min="8" max="8" width="2.6640625" style="17" customWidth="1"/>
    <col min="9" max="9" width="3" style="17" customWidth="1"/>
    <col min="10" max="10" width="30.33203125" style="17" customWidth="1"/>
    <col min="11" max="16384" width="11.44140625" style="17"/>
  </cols>
  <sheetData>
    <row r="1" spans="1:10" ht="60" customHeight="1" thickBot="1" x14ac:dyDescent="0.3">
      <c r="B1" s="466"/>
      <c r="C1" s="466"/>
      <c r="D1" s="466"/>
    </row>
    <row r="2" spans="1:10" x14ac:dyDescent="0.25">
      <c r="A2" s="30"/>
      <c r="B2" s="392" t="s">
        <v>207</v>
      </c>
      <c r="C2" s="28"/>
      <c r="D2" s="36"/>
    </row>
    <row r="3" spans="1:10" ht="13.5" customHeight="1" x14ac:dyDescent="0.25">
      <c r="A3" s="31"/>
      <c r="B3" s="18" t="s">
        <v>0</v>
      </c>
      <c r="C3" s="16"/>
      <c r="D3" s="37"/>
    </row>
    <row r="4" spans="1:10" ht="15.75" customHeight="1" thickBot="1" x14ac:dyDescent="0.3">
      <c r="A4" s="351"/>
      <c r="B4" s="14" t="str">
        <f>CONCATENATE(CONCATENATE("Municipalité de ",'#1 Identification'!G14," - ", "Année ",'#1 Identification'!G19))</f>
        <v>Municipalité de  - Année 2024</v>
      </c>
      <c r="C4" s="352"/>
      <c r="D4" s="38"/>
    </row>
    <row r="5" spans="1:10" ht="16.5" customHeight="1" thickBot="1" x14ac:dyDescent="0.3">
      <c r="A5" s="34"/>
      <c r="B5" s="35"/>
      <c r="C5" s="34"/>
      <c r="D5" s="35"/>
    </row>
    <row r="6" spans="1:10" ht="86.25" customHeight="1" thickBot="1" x14ac:dyDescent="0.3">
      <c r="A6" s="13" t="s">
        <v>208</v>
      </c>
      <c r="B6" s="33"/>
      <c r="C6" s="33"/>
      <c r="D6" s="33"/>
      <c r="F6" s="464" t="s">
        <v>84</v>
      </c>
      <c r="G6" s="465"/>
      <c r="I6" s="464" t="s">
        <v>178</v>
      </c>
      <c r="J6" s="465"/>
    </row>
    <row r="7" spans="1:10" ht="13.8" thickBot="1" x14ac:dyDescent="0.3">
      <c r="A7" s="41"/>
      <c r="B7" s="41"/>
      <c r="C7" s="41"/>
      <c r="D7" s="41"/>
    </row>
    <row r="8" spans="1:10" ht="25.5" customHeight="1" x14ac:dyDescent="0.25">
      <c r="A8" s="26" t="s">
        <v>19</v>
      </c>
      <c r="B8" s="29"/>
      <c r="C8" s="353"/>
      <c r="D8" s="354"/>
      <c r="F8" s="455" t="s">
        <v>225</v>
      </c>
      <c r="G8" s="456"/>
      <c r="H8" s="376"/>
      <c r="I8" s="456" t="s">
        <v>226</v>
      </c>
      <c r="J8" s="459"/>
    </row>
    <row r="9" spans="1:10" ht="26.4" customHeight="1" x14ac:dyDescent="0.25">
      <c r="A9" s="22"/>
      <c r="B9" s="355"/>
      <c r="C9" s="353"/>
      <c r="D9" s="356"/>
      <c r="F9" s="457"/>
      <c r="G9" s="458"/>
      <c r="H9" s="377"/>
      <c r="I9" s="458"/>
      <c r="J9" s="460"/>
    </row>
    <row r="10" spans="1:10" ht="13.5" customHeight="1" thickBot="1" x14ac:dyDescent="0.3">
      <c r="A10" s="40" t="s">
        <v>177</v>
      </c>
      <c r="B10" s="20"/>
      <c r="C10" s="145">
        <f>G10-J10</f>
        <v>0</v>
      </c>
      <c r="D10" s="268">
        <v>11</v>
      </c>
      <c r="F10" s="384"/>
      <c r="G10" s="387"/>
      <c r="H10" s="381"/>
      <c r="I10" s="382"/>
      <c r="J10" s="378"/>
    </row>
    <row r="11" spans="1:10" ht="18" customHeight="1" thickBot="1" x14ac:dyDescent="0.3">
      <c r="A11" s="22"/>
      <c r="B11" s="375"/>
      <c r="C11" s="146"/>
      <c r="D11" s="268"/>
      <c r="F11" s="383"/>
      <c r="G11" s="379"/>
      <c r="H11" s="379"/>
      <c r="I11" s="379"/>
      <c r="J11" s="380"/>
    </row>
    <row r="12" spans="1:10" ht="13.5" customHeight="1" thickBot="1" x14ac:dyDescent="0.3">
      <c r="A12" s="393" t="s">
        <v>220</v>
      </c>
      <c r="B12" s="20"/>
      <c r="C12" s="152"/>
      <c r="D12" s="268">
        <v>19</v>
      </c>
    </row>
    <row r="13" spans="1:10" ht="26.25" customHeight="1" x14ac:dyDescent="0.25">
      <c r="A13" s="40"/>
      <c r="B13" s="395" t="s">
        <v>221</v>
      </c>
      <c r="C13" s="146"/>
      <c r="D13" s="268"/>
      <c r="F13" s="455" t="s">
        <v>227</v>
      </c>
      <c r="G13" s="461"/>
      <c r="H13" s="376"/>
      <c r="I13" s="456" t="s">
        <v>228</v>
      </c>
      <c r="J13" s="459"/>
    </row>
    <row r="14" spans="1:10" ht="27.6" customHeight="1" x14ac:dyDescent="0.25">
      <c r="A14" s="40" t="s">
        <v>184</v>
      </c>
      <c r="B14" s="20"/>
      <c r="C14" s="146"/>
      <c r="D14" s="268"/>
      <c r="F14" s="462"/>
      <c r="G14" s="463"/>
      <c r="H14" s="377"/>
      <c r="I14" s="458"/>
      <c r="J14" s="460"/>
    </row>
    <row r="15" spans="1:10" ht="13.5" customHeight="1" thickBot="1" x14ac:dyDescent="0.3">
      <c r="A15" s="40"/>
      <c r="B15" s="374"/>
      <c r="C15" s="145">
        <f>G15-J15</f>
        <v>0</v>
      </c>
      <c r="D15" s="268">
        <v>20</v>
      </c>
      <c r="F15" s="384"/>
      <c r="G15" s="387"/>
      <c r="H15" s="381"/>
      <c r="I15" s="382"/>
      <c r="J15" s="378"/>
    </row>
    <row r="16" spans="1:10" ht="13.5" customHeight="1" thickBot="1" x14ac:dyDescent="0.3">
      <c r="A16" s="22"/>
      <c r="B16" s="20"/>
      <c r="C16" s="168"/>
      <c r="D16" s="268"/>
      <c r="F16" s="383"/>
      <c r="G16" s="379"/>
      <c r="H16" s="379"/>
      <c r="I16" s="379"/>
      <c r="J16" s="380"/>
    </row>
    <row r="17" spans="1:10" ht="13.5" customHeight="1" thickBot="1" x14ac:dyDescent="0.3">
      <c r="A17" s="46" t="s">
        <v>18</v>
      </c>
      <c r="B17" s="20"/>
      <c r="C17" s="146"/>
      <c r="D17" s="268"/>
    </row>
    <row r="18" spans="1:10" ht="13.5" customHeight="1" x14ac:dyDescent="0.25">
      <c r="A18" s="22"/>
      <c r="B18" s="20"/>
      <c r="C18" s="146"/>
      <c r="D18" s="268"/>
      <c r="F18" s="455" t="s">
        <v>229</v>
      </c>
      <c r="G18" s="456"/>
      <c r="H18" s="388"/>
      <c r="I18" s="456" t="s">
        <v>230</v>
      </c>
      <c r="J18" s="459"/>
    </row>
    <row r="19" spans="1:10" ht="13.5" customHeight="1" x14ac:dyDescent="0.25">
      <c r="A19" s="40" t="s">
        <v>142</v>
      </c>
      <c r="B19" s="20"/>
      <c r="C19" s="147"/>
      <c r="D19" s="268"/>
      <c r="F19" s="457"/>
      <c r="G19" s="458"/>
      <c r="H19" s="377"/>
      <c r="I19" s="458"/>
      <c r="J19" s="460"/>
    </row>
    <row r="20" spans="1:10" ht="28.95" customHeight="1" x14ac:dyDescent="0.25">
      <c r="A20" s="22"/>
      <c r="B20" s="20"/>
      <c r="C20" s="147"/>
      <c r="D20" s="268"/>
      <c r="F20" s="457"/>
      <c r="G20" s="458"/>
      <c r="H20" s="377"/>
      <c r="I20" s="458"/>
      <c r="J20" s="460"/>
    </row>
    <row r="21" spans="1:10" ht="13.8" thickBot="1" x14ac:dyDescent="0.3">
      <c r="A21" s="22"/>
      <c r="B21" s="266" t="s">
        <v>185</v>
      </c>
      <c r="C21" s="145">
        <f>G21-J21</f>
        <v>0</v>
      </c>
      <c r="D21" s="268">
        <v>11</v>
      </c>
      <c r="F21" s="384"/>
      <c r="G21" s="387"/>
      <c r="H21" s="381"/>
      <c r="I21" s="382"/>
      <c r="J21" s="378"/>
    </row>
    <row r="22" spans="1:10" ht="13.5" customHeight="1" thickBot="1" x14ac:dyDescent="0.3">
      <c r="A22" s="22"/>
      <c r="B22" s="266"/>
      <c r="C22" s="147"/>
      <c r="D22" s="268"/>
      <c r="F22" s="383"/>
      <c r="G22" s="379"/>
      <c r="H22" s="379"/>
      <c r="I22" s="379"/>
      <c r="J22" s="380"/>
    </row>
    <row r="23" spans="1:10" ht="13.5" customHeight="1" x14ac:dyDescent="0.25">
      <c r="A23" s="22"/>
      <c r="B23" s="266" t="s">
        <v>186</v>
      </c>
      <c r="C23" s="145">
        <f>J21</f>
        <v>0</v>
      </c>
      <c r="D23" s="268">
        <v>26</v>
      </c>
    </row>
    <row r="24" spans="1:10" ht="13.5" customHeight="1" x14ac:dyDescent="0.25">
      <c r="A24" s="22"/>
      <c r="B24" s="266"/>
      <c r="C24" s="147"/>
      <c r="D24" s="268"/>
    </row>
    <row r="25" spans="1:10" ht="13.5" customHeight="1" x14ac:dyDescent="0.25">
      <c r="A25" s="22"/>
      <c r="B25" s="155" t="s">
        <v>222</v>
      </c>
      <c r="C25" s="152"/>
      <c r="D25" s="268">
        <v>86</v>
      </c>
    </row>
    <row r="26" spans="1:10" ht="13.5" customHeight="1" thickBot="1" x14ac:dyDescent="0.3">
      <c r="A26" s="22"/>
      <c r="B26" s="266"/>
      <c r="C26" s="147"/>
      <c r="D26" s="268"/>
    </row>
    <row r="27" spans="1:10" ht="13.5" customHeight="1" x14ac:dyDescent="0.25">
      <c r="A27" s="22"/>
      <c r="B27" s="20"/>
      <c r="C27" s="147"/>
      <c r="D27" s="268"/>
      <c r="F27" s="455" t="s">
        <v>237</v>
      </c>
      <c r="G27" s="456"/>
      <c r="H27" s="388"/>
      <c r="I27" s="456" t="s">
        <v>238</v>
      </c>
      <c r="J27" s="459"/>
    </row>
    <row r="28" spans="1:10" ht="24.75" customHeight="1" x14ac:dyDescent="0.25">
      <c r="A28" s="40" t="s">
        <v>143</v>
      </c>
      <c r="B28" s="20"/>
      <c r="C28" s="147"/>
      <c r="D28" s="268"/>
      <c r="F28" s="457"/>
      <c r="G28" s="458"/>
      <c r="H28" s="377"/>
      <c r="I28" s="458"/>
      <c r="J28" s="460"/>
    </row>
    <row r="29" spans="1:10" ht="18" customHeight="1" x14ac:dyDescent="0.25">
      <c r="A29" s="22"/>
      <c r="B29" s="20"/>
      <c r="C29" s="147"/>
      <c r="D29" s="268"/>
      <c r="F29" s="457"/>
      <c r="G29" s="458"/>
      <c r="H29" s="377"/>
      <c r="I29" s="458"/>
      <c r="J29" s="460"/>
    </row>
    <row r="30" spans="1:10" ht="13.5" customHeight="1" thickBot="1" x14ac:dyDescent="0.3">
      <c r="A30" s="22"/>
      <c r="B30" s="266" t="s">
        <v>187</v>
      </c>
      <c r="C30" s="145">
        <f>(G30-J30)-(G21-J21)</f>
        <v>0</v>
      </c>
      <c r="D30" s="268">
        <v>12</v>
      </c>
      <c r="F30" s="384"/>
      <c r="G30" s="387"/>
      <c r="H30" s="381"/>
      <c r="I30" s="382"/>
      <c r="J30" s="378"/>
    </row>
    <row r="31" spans="1:10" ht="13.5" customHeight="1" thickBot="1" x14ac:dyDescent="0.3">
      <c r="A31" s="22"/>
      <c r="B31" s="266"/>
      <c r="C31" s="147"/>
      <c r="D31" s="268"/>
      <c r="F31" s="383"/>
      <c r="G31" s="379"/>
      <c r="H31" s="379"/>
      <c r="I31" s="379"/>
      <c r="J31" s="380"/>
    </row>
    <row r="32" spans="1:10" ht="13.5" customHeight="1" x14ac:dyDescent="0.25">
      <c r="A32" s="22"/>
      <c r="B32" s="266" t="s">
        <v>188</v>
      </c>
      <c r="C32" s="145">
        <f>J30-J21</f>
        <v>0</v>
      </c>
      <c r="D32" s="268">
        <v>27</v>
      </c>
    </row>
    <row r="33" spans="1:10" ht="13.5" customHeight="1" x14ac:dyDescent="0.25">
      <c r="A33" s="22"/>
      <c r="B33" s="266"/>
      <c r="C33" s="147"/>
      <c r="D33" s="268"/>
    </row>
    <row r="34" spans="1:10" ht="13.5" customHeight="1" x14ac:dyDescent="0.25">
      <c r="A34" s="22"/>
      <c r="B34" s="155" t="s">
        <v>223</v>
      </c>
      <c r="C34" s="152"/>
      <c r="D34" s="268">
        <v>87</v>
      </c>
    </row>
    <row r="35" spans="1:10" ht="13.5" customHeight="1" x14ac:dyDescent="0.25">
      <c r="A35" s="22"/>
      <c r="B35" s="266"/>
      <c r="C35" s="147"/>
      <c r="D35" s="268"/>
    </row>
    <row r="36" spans="1:10" ht="13.5" customHeight="1" thickBot="1" x14ac:dyDescent="0.3">
      <c r="A36" s="46" t="s">
        <v>179</v>
      </c>
      <c r="B36" s="266"/>
      <c r="C36" s="147"/>
      <c r="D36" s="268"/>
    </row>
    <row r="37" spans="1:10" ht="13.5" customHeight="1" x14ac:dyDescent="0.25">
      <c r="A37" s="22"/>
      <c r="B37" s="266"/>
      <c r="C37" s="147"/>
      <c r="D37" s="268"/>
      <c r="F37" s="455" t="s">
        <v>231</v>
      </c>
      <c r="G37" s="456"/>
      <c r="H37" s="388"/>
      <c r="I37" s="456" t="s">
        <v>232</v>
      </c>
      <c r="J37" s="459"/>
    </row>
    <row r="38" spans="1:10" ht="13.5" customHeight="1" x14ac:dyDescent="0.25">
      <c r="A38" s="40" t="s">
        <v>180</v>
      </c>
      <c r="B38" s="266"/>
      <c r="C38" s="147"/>
      <c r="D38" s="268"/>
      <c r="F38" s="457"/>
      <c r="G38" s="458"/>
      <c r="H38" s="377"/>
      <c r="I38" s="458"/>
      <c r="J38" s="460"/>
    </row>
    <row r="39" spans="1:10" ht="25.95" customHeight="1" x14ac:dyDescent="0.25">
      <c r="A39" s="22"/>
      <c r="B39" s="266"/>
      <c r="C39" s="147"/>
      <c r="D39" s="268"/>
      <c r="F39" s="457"/>
      <c r="G39" s="458"/>
      <c r="H39" s="377"/>
      <c r="I39" s="458"/>
      <c r="J39" s="460"/>
    </row>
    <row r="40" spans="1:10" ht="13.2" customHeight="1" thickBot="1" x14ac:dyDescent="0.3">
      <c r="A40" s="22"/>
      <c r="B40" s="266" t="s">
        <v>183</v>
      </c>
      <c r="C40" s="145">
        <f>G40-J40</f>
        <v>0</v>
      </c>
      <c r="D40" s="268" t="s">
        <v>182</v>
      </c>
      <c r="F40" s="384"/>
      <c r="G40" s="387"/>
      <c r="H40" s="381"/>
      <c r="I40" s="382"/>
      <c r="J40" s="378"/>
    </row>
    <row r="41" spans="1:10" ht="13.5" customHeight="1" thickBot="1" x14ac:dyDescent="0.3">
      <c r="A41" s="22"/>
      <c r="B41" s="266"/>
      <c r="C41" s="147"/>
      <c r="D41" s="268"/>
      <c r="F41" s="383"/>
      <c r="G41" s="379"/>
      <c r="H41" s="379"/>
      <c r="I41" s="379"/>
      <c r="J41" s="380"/>
    </row>
    <row r="42" spans="1:10" ht="13.5" customHeight="1" x14ac:dyDescent="0.25">
      <c r="A42" s="22"/>
      <c r="B42" s="266" t="s">
        <v>181</v>
      </c>
      <c r="C42" s="145">
        <f>J40</f>
        <v>0</v>
      </c>
      <c r="D42" s="268" t="s">
        <v>182</v>
      </c>
    </row>
    <row r="43" spans="1:10" ht="13.5" customHeight="1" x14ac:dyDescent="0.25">
      <c r="A43" s="22"/>
      <c r="B43" s="266"/>
      <c r="C43" s="147"/>
      <c r="D43" s="268"/>
    </row>
    <row r="44" spans="1:10" ht="13.5" customHeight="1" x14ac:dyDescent="0.25">
      <c r="A44" s="389" t="s">
        <v>224</v>
      </c>
      <c r="B44" s="266"/>
      <c r="C44" s="147"/>
      <c r="D44" s="268"/>
    </row>
    <row r="45" spans="1:10" ht="13.8" thickBot="1" x14ac:dyDescent="0.3">
      <c r="A45" s="385" t="s">
        <v>190</v>
      </c>
      <c r="B45" s="24"/>
      <c r="C45" s="267"/>
      <c r="D45" s="357"/>
    </row>
  </sheetData>
  <sheetProtection algorithmName="SHA-512" hashValue="H5cvXnUBsz/e3q05UwgjIsqGu7zA9vVdcZDbdUSTikeFkqpgKFuaAm1hv/CB2wfAPZHN3gFTYLxhDY0dR6k2jA==" saltValue="aD7xiPHcX+zja7SUlTtdNQ==" spinCount="100000" sheet="1" objects="1" scenarios="1"/>
  <mergeCells count="13">
    <mergeCell ref="I8:J9"/>
    <mergeCell ref="F6:G6"/>
    <mergeCell ref="I6:J6"/>
    <mergeCell ref="B1:D1"/>
    <mergeCell ref="F8:G9"/>
    <mergeCell ref="F27:G29"/>
    <mergeCell ref="I27:J29"/>
    <mergeCell ref="F37:G39"/>
    <mergeCell ref="I37:J39"/>
    <mergeCell ref="F13:G14"/>
    <mergeCell ref="I13:J14"/>
    <mergeCell ref="F18:G20"/>
    <mergeCell ref="I18:J20"/>
  </mergeCells>
  <phoneticPr fontId="0" type="noConversion"/>
  <printOptions horizontalCentered="1"/>
  <pageMargins left="0.78740157480314965" right="0.78740157480314965" top="0.98425196850393704" bottom="0.98425196850393704" header="0.51181102362204722" footer="0.51181102362204722"/>
  <pageSetup paperSize="5" scale="54" orientation="landscape" r:id="rId1"/>
  <headerFooter alignWithMargins="0">
    <oddFooter>&amp;LCONFIDENTIEL&amp;C&amp;A&amp;RCONFIDENTIEL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5"/>
  <dimension ref="A1:AH70"/>
  <sheetViews>
    <sheetView showGridLines="0" zoomScale="90" zoomScaleNormal="90" zoomScaleSheetLayoutView="100" workbookViewId="0">
      <pane xSplit="5" ySplit="7" topLeftCell="F56" activePane="bottomRight" state="frozen"/>
      <selection activeCell="D57" sqref="D57:J57"/>
      <selection pane="topRight" activeCell="D57" sqref="D57:J57"/>
      <selection pane="bottomLeft" activeCell="D57" sqref="D57:J57"/>
      <selection pane="bottomRight" activeCell="B4" sqref="B4"/>
    </sheetView>
  </sheetViews>
  <sheetFormatPr baseColWidth="10" defaultColWidth="11.44140625" defaultRowHeight="13.2" x14ac:dyDescent="0.25"/>
  <cols>
    <col min="1" max="1" width="3" style="2" customWidth="1"/>
    <col min="2" max="2" width="67.44140625" style="2" customWidth="1"/>
    <col min="3" max="3" width="13.6640625" style="2" customWidth="1"/>
    <col min="4" max="4" width="16.6640625" style="2" customWidth="1"/>
    <col min="5" max="5" width="9.88671875" style="3" hidden="1" customWidth="1"/>
    <col min="6" max="6" width="1.6640625" style="2" customWidth="1"/>
    <col min="7" max="7" width="14.109375" style="2" customWidth="1"/>
    <col min="8" max="8" width="1.6640625" style="2" customWidth="1"/>
    <col min="9" max="9" width="12.6640625" style="2" customWidth="1"/>
    <col min="10" max="10" width="2.5546875" style="2" customWidth="1"/>
    <col min="11" max="11" width="12.6640625" style="2" customWidth="1"/>
    <col min="12" max="12" width="1.6640625" style="2" customWidth="1"/>
    <col min="13" max="13" width="12.6640625" style="2" customWidth="1"/>
    <col min="14" max="14" width="2.6640625" style="2" customWidth="1"/>
    <col min="15" max="15" width="12.6640625" style="2" customWidth="1"/>
    <col min="16" max="16" width="2.6640625" style="2" customWidth="1"/>
    <col min="17" max="17" width="12.6640625" style="2" customWidth="1"/>
    <col min="18" max="18" width="2.109375" style="2" customWidth="1"/>
    <col min="19" max="19" width="12.6640625" style="2" customWidth="1"/>
    <col min="20" max="20" width="2.88671875" style="2" customWidth="1"/>
    <col min="21" max="21" width="12.6640625" style="2" customWidth="1"/>
    <col min="22" max="22" width="2.88671875" style="2" customWidth="1"/>
    <col min="23" max="23" width="12.6640625" style="2" customWidth="1"/>
    <col min="24" max="24" width="2.6640625" style="2" customWidth="1"/>
    <col min="25" max="25" width="12.6640625" style="2" customWidth="1"/>
    <col min="26" max="26" width="3.109375" style="2" customWidth="1"/>
    <col min="27" max="27" width="12.6640625" style="2" customWidth="1"/>
    <col min="28" max="28" width="2.6640625" style="2" customWidth="1"/>
    <col min="29" max="29" width="12.6640625" style="2" customWidth="1"/>
    <col min="30" max="30" width="1.6640625" style="2" customWidth="1"/>
    <col min="31" max="31" width="12.6640625" style="2" customWidth="1"/>
    <col min="32" max="32" width="1.6640625" style="2" customWidth="1"/>
    <col min="33" max="33" width="12.6640625" style="2" customWidth="1"/>
    <col min="34" max="34" width="1.6640625" style="2" customWidth="1"/>
    <col min="35" max="35" width="11.44140625" style="2"/>
    <col min="36" max="36" width="1.88671875" style="2" customWidth="1"/>
    <col min="37" max="37" width="11.44140625" style="2"/>
    <col min="38" max="38" width="1.88671875" style="2" customWidth="1"/>
    <col min="39" max="39" width="11.44140625" style="2"/>
    <col min="40" max="40" width="1.6640625" style="2" customWidth="1"/>
    <col min="41" max="41" width="11.44140625" style="2"/>
    <col min="42" max="42" width="1.88671875" style="2" customWidth="1"/>
    <col min="43" max="43" width="11.44140625" style="2"/>
    <col min="44" max="44" width="1.6640625" style="2" customWidth="1"/>
    <col min="45" max="16384" width="11.44140625" style="2"/>
  </cols>
  <sheetData>
    <row r="1" spans="1:34" ht="60" customHeight="1" thickBot="1" x14ac:dyDescent="0.3"/>
    <row r="2" spans="1:34" ht="12.75" customHeight="1" thickBot="1" x14ac:dyDescent="0.3">
      <c r="A2" s="11"/>
      <c r="B2" s="6"/>
      <c r="C2" s="6"/>
      <c r="D2" s="269"/>
      <c r="E2" s="270"/>
      <c r="F2" s="271"/>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3"/>
    </row>
    <row r="3" spans="1:34" ht="13.5" customHeight="1" thickBot="1" x14ac:dyDescent="0.3">
      <c r="A3" s="12" t="s">
        <v>33</v>
      </c>
      <c r="B3" s="5"/>
      <c r="C3" s="5"/>
      <c r="D3" s="274"/>
      <c r="E3" s="270"/>
      <c r="F3" s="271"/>
      <c r="G3" s="112" t="s">
        <v>174</v>
      </c>
      <c r="H3" s="263"/>
      <c r="I3" s="112" t="s">
        <v>174</v>
      </c>
      <c r="J3" s="263"/>
      <c r="K3" s="112" t="s">
        <v>174</v>
      </c>
      <c r="L3" s="263"/>
      <c r="M3" s="112" t="s">
        <v>174</v>
      </c>
      <c r="N3" s="263"/>
      <c r="O3" s="112" t="s">
        <v>174</v>
      </c>
      <c r="P3" s="263"/>
      <c r="Q3" s="112" t="s">
        <v>174</v>
      </c>
      <c r="R3" s="263"/>
      <c r="S3" s="112" t="s">
        <v>174</v>
      </c>
      <c r="T3" s="263"/>
      <c r="U3" s="112" t="s">
        <v>174</v>
      </c>
      <c r="V3" s="263"/>
      <c r="W3" s="112" t="s">
        <v>174</v>
      </c>
      <c r="X3" s="263"/>
      <c r="Y3" s="112" t="s">
        <v>174</v>
      </c>
      <c r="Z3" s="263"/>
      <c r="AA3" s="112" t="s">
        <v>174</v>
      </c>
      <c r="AB3" s="263"/>
      <c r="AC3" s="112" t="s">
        <v>174</v>
      </c>
      <c r="AD3" s="263"/>
      <c r="AE3" s="112" t="s">
        <v>174</v>
      </c>
      <c r="AF3" s="263"/>
      <c r="AG3" s="112" t="s">
        <v>174</v>
      </c>
      <c r="AH3" s="276"/>
    </row>
    <row r="4" spans="1:34" ht="13.5" customHeight="1" x14ac:dyDescent="0.25">
      <c r="A4" s="43" t="str">
        <f>CONCATENATE(CONCATENATE("Municipalité de ",'#1 Identification'!G14," - ", "Année ",'#1 Identification'!G19))</f>
        <v>Municipalité de  - Année 2024</v>
      </c>
      <c r="B4" s="5"/>
      <c r="C4" s="5"/>
      <c r="D4" s="5"/>
      <c r="E4" s="5"/>
      <c r="F4" s="271"/>
      <c r="G4" s="112" t="s">
        <v>152</v>
      </c>
      <c r="H4" s="263"/>
      <c r="I4" s="112" t="s">
        <v>152</v>
      </c>
      <c r="J4" s="263"/>
      <c r="K4" s="112" t="s">
        <v>152</v>
      </c>
      <c r="L4" s="263"/>
      <c r="M4" s="112" t="s">
        <v>152</v>
      </c>
      <c r="N4" s="263"/>
      <c r="O4" s="112" t="s">
        <v>152</v>
      </c>
      <c r="P4" s="263"/>
      <c r="Q4" s="112" t="s">
        <v>152</v>
      </c>
      <c r="R4" s="263"/>
      <c r="S4" s="112" t="s">
        <v>152</v>
      </c>
      <c r="T4" s="263"/>
      <c r="U4" s="112" t="s">
        <v>152</v>
      </c>
      <c r="V4" s="263"/>
      <c r="W4" s="112" t="s">
        <v>152</v>
      </c>
      <c r="X4" s="263"/>
      <c r="Y4" s="112" t="s">
        <v>152</v>
      </c>
      <c r="Z4" s="263"/>
      <c r="AA4" s="112" t="s">
        <v>152</v>
      </c>
      <c r="AB4" s="263"/>
      <c r="AC4" s="112" t="s">
        <v>152</v>
      </c>
      <c r="AD4" s="263"/>
      <c r="AE4" s="112" t="s">
        <v>152</v>
      </c>
      <c r="AF4" s="263"/>
      <c r="AG4" s="112" t="s">
        <v>152</v>
      </c>
      <c r="AH4" s="277"/>
    </row>
    <row r="5" spans="1:34" ht="12.75" customHeight="1" thickBot="1" x14ac:dyDescent="0.3">
      <c r="A5" s="10"/>
      <c r="B5" s="14"/>
      <c r="C5" s="14"/>
      <c r="D5" s="278"/>
      <c r="E5" s="270"/>
      <c r="F5" s="265"/>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79"/>
    </row>
    <row r="6" spans="1:34" ht="12.75" customHeight="1" x14ac:dyDescent="0.2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1:34" ht="13.8" thickBot="1" x14ac:dyDescent="0.3">
      <c r="A7" s="280"/>
      <c r="B7" s="281"/>
      <c r="C7" s="275"/>
      <c r="D7" s="275"/>
      <c r="E7" s="282"/>
      <c r="F7" s="275"/>
      <c r="G7" s="373" t="s">
        <v>176</v>
      </c>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row>
    <row r="8" spans="1:34" ht="18" customHeight="1" x14ac:dyDescent="0.25">
      <c r="A8" s="283" t="s">
        <v>20</v>
      </c>
      <c r="B8" s="284"/>
      <c r="C8" s="8"/>
      <c r="D8" s="285"/>
      <c r="E8" s="286" t="s">
        <v>146</v>
      </c>
      <c r="F8" s="287"/>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5"/>
    </row>
    <row r="9" spans="1:34" ht="9" customHeight="1" x14ac:dyDescent="0.25">
      <c r="A9" s="46"/>
      <c r="B9" s="155"/>
      <c r="C9" s="9"/>
      <c r="D9" s="157"/>
      <c r="E9" s="286"/>
      <c r="F9" s="289"/>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7"/>
    </row>
    <row r="10" spans="1:34" ht="15" customHeight="1" x14ac:dyDescent="0.25">
      <c r="A10" s="46"/>
      <c r="B10" s="155" t="s">
        <v>203</v>
      </c>
      <c r="C10" s="9"/>
      <c r="D10" s="290" t="str">
        <f>IF(AND(ISBLANK(G10),ISBLANK(I10),ISBLANK(K10),ISBLANK(M10),ISBLANK(O10),ISBLANK(Q10),ISBLANK(S10),ISBLANK(U10),ISBLANK(W10),ISBLANK(Y10),ISBLANK(AA10),ISBLANK(AC10),ISBLANK(AE10),ISBLANK(AG10)),"",G10+I10+K10+M10+O10+Q10+S10+U10+W10+Y10+AA10+AC10+AE10+AG10)</f>
        <v/>
      </c>
      <c r="E10" s="286" t="e">
        <f>SUM(#REF!)</f>
        <v>#REF!</v>
      </c>
      <c r="F10" s="289"/>
      <c r="G10" s="158"/>
      <c r="H10" s="113"/>
      <c r="I10" s="158"/>
      <c r="J10" s="113"/>
      <c r="K10" s="158"/>
      <c r="L10" s="113"/>
      <c r="M10" s="158"/>
      <c r="N10" s="113"/>
      <c r="O10" s="158"/>
      <c r="P10" s="113"/>
      <c r="Q10" s="158"/>
      <c r="R10" s="113"/>
      <c r="S10" s="158"/>
      <c r="T10" s="113"/>
      <c r="U10" s="158"/>
      <c r="V10" s="113"/>
      <c r="W10" s="158"/>
      <c r="X10" s="113"/>
      <c r="Y10" s="158"/>
      <c r="Z10" s="113"/>
      <c r="AA10" s="158"/>
      <c r="AB10" s="113"/>
      <c r="AC10" s="158"/>
      <c r="AD10" s="113"/>
      <c r="AE10" s="158"/>
      <c r="AF10" s="113"/>
      <c r="AG10" s="158"/>
      <c r="AH10" s="153"/>
    </row>
    <row r="11" spans="1:34" ht="15" customHeight="1" x14ac:dyDescent="0.25">
      <c r="A11" s="46"/>
      <c r="B11" s="83" t="s">
        <v>7</v>
      </c>
      <c r="C11" s="9"/>
      <c r="D11" s="157"/>
      <c r="E11" s="286"/>
      <c r="F11" s="289"/>
      <c r="G11" s="156"/>
      <c r="H11" s="113"/>
      <c r="I11" s="156"/>
      <c r="J11" s="113"/>
      <c r="K11" s="156"/>
      <c r="L11" s="113"/>
      <c r="M11" s="156"/>
      <c r="N11" s="113"/>
      <c r="O11" s="156"/>
      <c r="P11" s="113"/>
      <c r="Q11" s="156"/>
      <c r="R11" s="113"/>
      <c r="S11" s="156"/>
      <c r="T11" s="113"/>
      <c r="U11" s="156"/>
      <c r="V11" s="113"/>
      <c r="W11" s="156"/>
      <c r="X11" s="113"/>
      <c r="Y11" s="156"/>
      <c r="Z11" s="113"/>
      <c r="AA11" s="156"/>
      <c r="AB11" s="113"/>
      <c r="AC11" s="156"/>
      <c r="AD11" s="113"/>
      <c r="AE11" s="156"/>
      <c r="AF11" s="113"/>
      <c r="AG11" s="156"/>
      <c r="AH11" s="153"/>
    </row>
    <row r="12" spans="1:34" ht="9" customHeight="1" x14ac:dyDescent="0.25">
      <c r="A12" s="46"/>
      <c r="B12" s="155"/>
      <c r="C12" s="9"/>
      <c r="D12" s="157"/>
      <c r="E12" s="286"/>
      <c r="F12" s="289"/>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7"/>
    </row>
    <row r="13" spans="1:34" ht="15" customHeight="1" x14ac:dyDescent="0.25">
      <c r="A13" s="46"/>
      <c r="B13" s="155" t="s">
        <v>145</v>
      </c>
      <c r="C13" s="9"/>
      <c r="D13" s="290" t="str">
        <f>IF(AND(ISBLANK(G13),ISBLANK(I13),ISBLANK(K13),ISBLANK(M13),ISBLANK(O13),ISBLANK(Q13),ISBLANK(S13),ISBLANK(U13),ISBLANK(W13),ISBLANK(Y13),ISBLANK(AA13),ISBLANK(AC13),ISBLANK(AE13),ISBLANK(AG13)),"",G13+I13+K13+M13+O13+Q13+S13+U13+W13+Y13+AA13+AC13+AE13+AG13)</f>
        <v/>
      </c>
      <c r="E13" s="286"/>
      <c r="F13" s="292"/>
      <c r="G13" s="158"/>
      <c r="H13" s="113"/>
      <c r="I13" s="158"/>
      <c r="J13" s="113"/>
      <c r="K13" s="158"/>
      <c r="L13" s="113"/>
      <c r="M13" s="158"/>
      <c r="N13" s="113"/>
      <c r="O13" s="158"/>
      <c r="P13" s="113"/>
      <c r="Q13" s="158"/>
      <c r="R13" s="113"/>
      <c r="S13" s="158"/>
      <c r="T13" s="113"/>
      <c r="U13" s="158"/>
      <c r="V13" s="113"/>
      <c r="W13" s="158"/>
      <c r="X13" s="113"/>
      <c r="Y13" s="158"/>
      <c r="Z13" s="113"/>
      <c r="AA13" s="158"/>
      <c r="AB13" s="113"/>
      <c r="AC13" s="158"/>
      <c r="AD13" s="113"/>
      <c r="AE13" s="158"/>
      <c r="AF13" s="113"/>
      <c r="AG13" s="158"/>
      <c r="AH13" s="153"/>
    </row>
    <row r="14" spans="1:34" ht="9" customHeight="1" x14ac:dyDescent="0.25">
      <c r="A14" s="46"/>
      <c r="B14" s="155"/>
      <c r="C14" s="9"/>
      <c r="D14" s="157"/>
      <c r="E14" s="286"/>
      <c r="F14" s="289"/>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7"/>
    </row>
    <row r="15" spans="1:34" ht="18" customHeight="1" x14ac:dyDescent="0.25">
      <c r="A15" s="327" t="s">
        <v>22</v>
      </c>
      <c r="B15" s="118"/>
      <c r="C15" s="159"/>
      <c r="D15" s="290">
        <f>SUM(D10,D13)</f>
        <v>0</v>
      </c>
      <c r="E15" s="286"/>
      <c r="F15" s="292"/>
      <c r="G15" s="290" t="str">
        <f>IF(AND(ISBLANK(G10),ISBLANK(G13)),"",G10+G13)</f>
        <v/>
      </c>
      <c r="H15" s="113"/>
      <c r="I15" s="290" t="str">
        <f>IF(AND(ISBLANK(I10),ISBLANK(I13)),"",I10+I13)</f>
        <v/>
      </c>
      <c r="J15" s="113"/>
      <c r="K15" s="290" t="str">
        <f>IF(AND(ISBLANK(K10),ISBLANK(K13)),"",K10+K13)</f>
        <v/>
      </c>
      <c r="L15" s="113"/>
      <c r="M15" s="290" t="str">
        <f>IF(AND(ISBLANK(M10),ISBLANK(M13)),"",M10+M13)</f>
        <v/>
      </c>
      <c r="N15" s="113"/>
      <c r="O15" s="290" t="str">
        <f>IF(AND(ISBLANK(O10),ISBLANK(O13)),"",O10+O13)</f>
        <v/>
      </c>
      <c r="P15" s="113"/>
      <c r="Q15" s="290" t="str">
        <f>IF(AND(ISBLANK(Q10),ISBLANK(Q13)),"",Q10+Q13)</f>
        <v/>
      </c>
      <c r="R15" s="113"/>
      <c r="S15" s="290" t="str">
        <f>IF(AND(ISBLANK(S10),ISBLANK(S13)),"",S10+S13)</f>
        <v/>
      </c>
      <c r="T15" s="113"/>
      <c r="U15" s="290" t="str">
        <f>IF(AND(ISBLANK(U10),ISBLANK(U13)),"",U10+U13)</f>
        <v/>
      </c>
      <c r="V15" s="113"/>
      <c r="W15" s="290" t="str">
        <f>IF(AND(ISBLANK(W10),ISBLANK(W13)),"",W10+W13)</f>
        <v/>
      </c>
      <c r="X15" s="113"/>
      <c r="Y15" s="290" t="str">
        <f>IF(AND(ISBLANK(Y10),ISBLANK(Y13)),"",Y10+Y13)</f>
        <v/>
      </c>
      <c r="Z15" s="113"/>
      <c r="AA15" s="290" t="str">
        <f>IF(AND(ISBLANK(AA10),ISBLANK(AA13)),"",AA10+AA13)</f>
        <v/>
      </c>
      <c r="AB15" s="113"/>
      <c r="AC15" s="290" t="str">
        <f>IF(AND(ISBLANK(AC10),ISBLANK(AC13)),"",AC10+AC13)</f>
        <v/>
      </c>
      <c r="AD15" s="113"/>
      <c r="AE15" s="290" t="str">
        <f>IF(AND(ISBLANK(AE10),ISBLANK(AE13)),"",AE10+AE13)</f>
        <v/>
      </c>
      <c r="AF15" s="113"/>
      <c r="AG15" s="290" t="str">
        <f>IF(AND(ISBLANK(AG10),ISBLANK(AG13)),"",AG10+AG13)</f>
        <v/>
      </c>
      <c r="AH15" s="153"/>
    </row>
    <row r="16" spans="1:34" ht="9" customHeight="1" x14ac:dyDescent="0.25">
      <c r="A16" s="46"/>
      <c r="B16" s="155"/>
      <c r="C16" s="9"/>
      <c r="D16" s="157"/>
      <c r="E16" s="286"/>
      <c r="F16" s="289"/>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7"/>
    </row>
    <row r="17" spans="1:34" ht="9" customHeight="1" x14ac:dyDescent="0.25">
      <c r="A17" s="160"/>
      <c r="B17" s="15"/>
      <c r="C17" s="9"/>
      <c r="D17" s="153"/>
      <c r="E17" s="286"/>
      <c r="F17" s="292"/>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53"/>
    </row>
    <row r="18" spans="1:34" ht="15" customHeight="1" x14ac:dyDescent="0.25">
      <c r="A18" s="7" t="s">
        <v>21</v>
      </c>
      <c r="B18" s="161"/>
      <c r="C18" s="9"/>
      <c r="D18" s="153"/>
      <c r="E18" s="286"/>
      <c r="F18" s="292"/>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53"/>
    </row>
    <row r="19" spans="1:34" ht="9" customHeight="1" x14ac:dyDescent="0.25">
      <c r="A19" s="46"/>
      <c r="B19" s="155"/>
      <c r="C19" s="9"/>
      <c r="D19" s="157"/>
      <c r="E19" s="286"/>
      <c r="F19" s="289"/>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7"/>
    </row>
    <row r="20" spans="1:34" ht="15" customHeight="1" x14ac:dyDescent="0.25">
      <c r="A20" s="162"/>
      <c r="B20" s="15" t="s">
        <v>34</v>
      </c>
      <c r="C20" s="9"/>
      <c r="D20" s="290" t="str">
        <f>IF(AND(ISBLANK(G20),ISBLANK(I20),ISBLANK(K20),ISBLANK(M20),ISBLANK(O20),ISBLANK(Q20),ISBLANK(S20),ISBLANK(U20),ISBLANK(W20),ISBLANK(Y20),ISBLANK(AA20),ISBLANK(AC20),ISBLANK(AE20),ISBLANK(AG20)),"",G20+I20+K20+M20+O20+Q20+S20+U20+W20+Y20+AA20+AC20+AE20+AG20)</f>
        <v/>
      </c>
      <c r="E20" s="286"/>
      <c r="F20" s="292"/>
      <c r="G20" s="158"/>
      <c r="H20" s="113"/>
      <c r="I20" s="158"/>
      <c r="J20" s="113"/>
      <c r="K20" s="158"/>
      <c r="L20" s="113"/>
      <c r="M20" s="158"/>
      <c r="N20" s="113"/>
      <c r="O20" s="158"/>
      <c r="P20" s="113"/>
      <c r="Q20" s="158"/>
      <c r="R20" s="113"/>
      <c r="S20" s="158"/>
      <c r="T20" s="113"/>
      <c r="U20" s="158"/>
      <c r="V20" s="113"/>
      <c r="W20" s="158"/>
      <c r="X20" s="113"/>
      <c r="Y20" s="158"/>
      <c r="Z20" s="113"/>
      <c r="AA20" s="158"/>
      <c r="AB20" s="113"/>
      <c r="AC20" s="158"/>
      <c r="AD20" s="113"/>
      <c r="AE20" s="158"/>
      <c r="AF20" s="113"/>
      <c r="AG20" s="158"/>
      <c r="AH20" s="153"/>
    </row>
    <row r="21" spans="1:34" ht="9" customHeight="1" x14ac:dyDescent="0.25">
      <c r="A21" s="46"/>
      <c r="B21" s="155"/>
      <c r="C21" s="9"/>
      <c r="D21" s="157"/>
      <c r="E21" s="286"/>
      <c r="F21" s="289"/>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7"/>
    </row>
    <row r="22" spans="1:34" ht="15" customHeight="1" x14ac:dyDescent="0.25">
      <c r="A22" s="160"/>
      <c r="B22" s="15" t="s">
        <v>123</v>
      </c>
      <c r="C22" s="9"/>
      <c r="D22" s="290" t="str">
        <f>IF(AND(ISBLANK(G22),ISBLANK(I22),ISBLANK(K22),ISBLANK(M22),ISBLANK(O22),ISBLANK(Q22),ISBLANK(S22),ISBLANK(U22),ISBLANK(W22),ISBLANK(Y22),ISBLANK(AA22),ISBLANK(AC22),ISBLANK(AE22),ISBLANK(AG22)),"",G22+I22+K22+M22+O22+Q22+S22+U22+W22+Y22+AA22+AC22+AE22+AG22)</f>
        <v/>
      </c>
      <c r="E22" s="286"/>
      <c r="F22" s="292"/>
      <c r="G22" s="158"/>
      <c r="H22" s="113"/>
      <c r="I22" s="158"/>
      <c r="J22" s="113"/>
      <c r="K22" s="158"/>
      <c r="L22" s="113"/>
      <c r="M22" s="158"/>
      <c r="N22" s="113"/>
      <c r="O22" s="158"/>
      <c r="P22" s="113"/>
      <c r="Q22" s="158"/>
      <c r="R22" s="113"/>
      <c r="S22" s="158"/>
      <c r="T22" s="113"/>
      <c r="U22" s="158"/>
      <c r="V22" s="113"/>
      <c r="W22" s="158"/>
      <c r="X22" s="113"/>
      <c r="Y22" s="158"/>
      <c r="Z22" s="113"/>
      <c r="AA22" s="158"/>
      <c r="AB22" s="113"/>
      <c r="AC22" s="158"/>
      <c r="AD22" s="113"/>
      <c r="AE22" s="158"/>
      <c r="AF22" s="113"/>
      <c r="AG22" s="158"/>
      <c r="AH22" s="153"/>
    </row>
    <row r="23" spans="1:34" ht="9" customHeight="1" x14ac:dyDescent="0.25">
      <c r="A23" s="46"/>
      <c r="B23" s="155"/>
      <c r="C23" s="9"/>
      <c r="D23" s="157"/>
      <c r="E23" s="286"/>
      <c r="F23" s="289"/>
      <c r="G23" s="156" t="s">
        <v>7</v>
      </c>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7"/>
    </row>
    <row r="24" spans="1:34" ht="15" customHeight="1" x14ac:dyDescent="0.25">
      <c r="A24" s="160"/>
      <c r="B24" s="15" t="s">
        <v>23</v>
      </c>
      <c r="C24" s="9"/>
      <c r="D24" s="290" t="str">
        <f>IF(AND(ISBLANK(G24),ISBLANK(I24),ISBLANK(K24),ISBLANK(M24),ISBLANK(O24),ISBLANK(Q24),ISBLANK(S24),ISBLANK(U24),ISBLANK(W24),ISBLANK(Y24),ISBLANK(AA24),ISBLANK(AC24),ISBLANK(AE24),ISBLANK(AG24)),"",G24+I24+K24+M24+O24+Q24+S24+U24+W24+Y24+AA24+AC24+AE24+AG24)</f>
        <v/>
      </c>
      <c r="E24" s="286"/>
      <c r="F24" s="292"/>
      <c r="G24" s="158"/>
      <c r="H24" s="113"/>
      <c r="I24" s="158"/>
      <c r="J24" s="113"/>
      <c r="K24" s="158"/>
      <c r="L24" s="113"/>
      <c r="M24" s="158"/>
      <c r="N24" s="113"/>
      <c r="O24" s="158"/>
      <c r="P24" s="113"/>
      <c r="Q24" s="158"/>
      <c r="R24" s="113"/>
      <c r="S24" s="158"/>
      <c r="T24" s="113"/>
      <c r="U24" s="158"/>
      <c r="V24" s="113"/>
      <c r="W24" s="158"/>
      <c r="X24" s="113"/>
      <c r="Y24" s="158"/>
      <c r="Z24" s="113"/>
      <c r="AA24" s="158"/>
      <c r="AB24" s="113"/>
      <c r="AC24" s="158"/>
      <c r="AD24" s="113"/>
      <c r="AE24" s="158"/>
      <c r="AF24" s="113"/>
      <c r="AG24" s="158"/>
      <c r="AH24" s="153"/>
    </row>
    <row r="25" spans="1:34" ht="9" customHeight="1" x14ac:dyDescent="0.25">
      <c r="A25" s="46"/>
      <c r="B25" s="155"/>
      <c r="C25" s="9"/>
      <c r="D25" s="157"/>
      <c r="E25" s="286"/>
      <c r="F25" s="289"/>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7"/>
    </row>
    <row r="26" spans="1:34" ht="15" customHeight="1" x14ac:dyDescent="0.25">
      <c r="A26" s="160"/>
      <c r="B26" s="15" t="s">
        <v>206</v>
      </c>
      <c r="C26" s="9"/>
      <c r="D26" s="290" t="str">
        <f>IF(AND(ISBLANK(G26),ISBLANK(I26),ISBLANK(K26),ISBLANK(M26),ISBLANK(O26),ISBLANK(Q26),ISBLANK(S26),ISBLANK(U26),ISBLANK(W26),ISBLANK(Y26),ISBLANK(AA26),ISBLANK(AC26),ISBLANK(AE26),ISBLANK(AG26)),"",G26+I26+K26+M26+O26+Q26+S26+U26+W26+Y26+AA26+AC26+AE26+AG26)</f>
        <v/>
      </c>
      <c r="E26" s="286"/>
      <c r="F26" s="292"/>
      <c r="G26" s="158"/>
      <c r="H26" s="113"/>
      <c r="I26" s="158"/>
      <c r="J26" s="113"/>
      <c r="K26" s="158"/>
      <c r="L26" s="113"/>
      <c r="M26" s="158"/>
      <c r="N26" s="113"/>
      <c r="O26" s="158"/>
      <c r="P26" s="113"/>
      <c r="Q26" s="158"/>
      <c r="R26" s="113"/>
      <c r="S26" s="158"/>
      <c r="T26" s="113"/>
      <c r="U26" s="158"/>
      <c r="V26" s="113"/>
      <c r="W26" s="158"/>
      <c r="X26" s="113"/>
      <c r="Y26" s="158"/>
      <c r="Z26" s="113"/>
      <c r="AA26" s="158"/>
      <c r="AB26" s="113"/>
      <c r="AC26" s="158"/>
      <c r="AD26" s="113"/>
      <c r="AE26" s="158"/>
      <c r="AF26" s="113"/>
      <c r="AG26" s="158"/>
      <c r="AH26" s="153"/>
    </row>
    <row r="27" spans="1:34" ht="9" customHeight="1" x14ac:dyDescent="0.25">
      <c r="A27" s="46"/>
      <c r="B27" s="155"/>
      <c r="C27" s="9"/>
      <c r="D27" s="157"/>
      <c r="E27" s="286"/>
      <c r="F27" s="289"/>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7"/>
    </row>
    <row r="28" spans="1:34" ht="15" customHeight="1" x14ac:dyDescent="0.25">
      <c r="A28" s="160"/>
      <c r="B28" s="15" t="s">
        <v>115</v>
      </c>
      <c r="C28" s="45"/>
      <c r="D28" s="290" t="str">
        <f>IF(AND(ISBLANK(G28),ISBLANK(I28),ISBLANK(K28),ISBLANK(M28),ISBLANK(O28),ISBLANK(Q28),ISBLANK(S28),ISBLANK(U28),ISBLANK(W28),ISBLANK(Y28),ISBLANK(AA28),ISBLANK(AC28),ISBLANK(AE28),ISBLANK(AG28)),"",G28+I28+K28+M28+O28+Q28+S28+U28+W28+Y28+AA28+AC28+AE28+AG28)</f>
        <v/>
      </c>
      <c r="E28" s="286"/>
      <c r="F28" s="293"/>
      <c r="G28" s="158"/>
      <c r="H28" s="113"/>
      <c r="I28" s="158"/>
      <c r="J28" s="113"/>
      <c r="K28" s="158"/>
      <c r="L28" s="113"/>
      <c r="M28" s="158"/>
      <c r="N28" s="113"/>
      <c r="O28" s="158"/>
      <c r="P28" s="113"/>
      <c r="Q28" s="158"/>
      <c r="R28" s="113"/>
      <c r="S28" s="158"/>
      <c r="T28" s="113"/>
      <c r="U28" s="158"/>
      <c r="V28" s="113"/>
      <c r="W28" s="158"/>
      <c r="X28" s="113"/>
      <c r="Y28" s="158"/>
      <c r="Z28" s="113"/>
      <c r="AA28" s="158"/>
      <c r="AB28" s="113"/>
      <c r="AC28" s="158"/>
      <c r="AD28" s="113"/>
      <c r="AE28" s="158"/>
      <c r="AF28" s="113"/>
      <c r="AG28" s="158"/>
      <c r="AH28" s="153"/>
    </row>
    <row r="29" spans="1:34" ht="9" customHeight="1" x14ac:dyDescent="0.25">
      <c r="A29" s="46"/>
      <c r="B29" s="155"/>
      <c r="C29" s="9"/>
      <c r="D29" s="157"/>
      <c r="E29" s="286"/>
      <c r="F29" s="289"/>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7"/>
    </row>
    <row r="30" spans="1:34" ht="15" customHeight="1" x14ac:dyDescent="0.25">
      <c r="A30" s="160"/>
      <c r="B30" s="15" t="s">
        <v>24</v>
      </c>
      <c r="C30" s="45"/>
      <c r="D30" s="290" t="str">
        <f>IF(AND(ISBLANK(G30),ISBLANK(I30),ISBLANK(K30),ISBLANK(M30),ISBLANK(O30),ISBLANK(Q30),ISBLANK(S30),ISBLANK(U30),ISBLANK(W30),ISBLANK(Y30),ISBLANK(AA30),ISBLANK(AC30),ISBLANK(AE30),ISBLANK(AG30)),"",G30+I30+K30+M30+O30+Q30+S30+U30+W30+Y30+AA30+AC30+AE30+AG30)</f>
        <v/>
      </c>
      <c r="E30" s="286"/>
      <c r="F30" s="294"/>
      <c r="G30" s="158"/>
      <c r="H30" s="113"/>
      <c r="I30" s="158"/>
      <c r="J30" s="113"/>
      <c r="K30" s="158"/>
      <c r="L30" s="113"/>
      <c r="M30" s="158"/>
      <c r="N30" s="113"/>
      <c r="O30" s="158"/>
      <c r="P30" s="113"/>
      <c r="Q30" s="158"/>
      <c r="R30" s="113"/>
      <c r="S30" s="158"/>
      <c r="T30" s="113"/>
      <c r="U30" s="158"/>
      <c r="V30" s="113"/>
      <c r="W30" s="158"/>
      <c r="X30" s="113"/>
      <c r="Y30" s="158"/>
      <c r="Z30" s="113"/>
      <c r="AA30" s="158"/>
      <c r="AB30" s="113"/>
      <c r="AC30" s="158"/>
      <c r="AD30" s="113"/>
      <c r="AE30" s="158"/>
      <c r="AF30" s="113"/>
      <c r="AG30" s="158"/>
      <c r="AH30" s="153"/>
    </row>
    <row r="31" spans="1:34" ht="9" customHeight="1" x14ac:dyDescent="0.25">
      <c r="A31" s="46"/>
      <c r="B31" s="155"/>
      <c r="C31" s="9"/>
      <c r="D31" s="157"/>
      <c r="E31" s="286"/>
      <c r="F31" s="289"/>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7"/>
    </row>
    <row r="32" spans="1:34" ht="18" customHeight="1" x14ac:dyDescent="0.25">
      <c r="A32" s="327" t="s">
        <v>16</v>
      </c>
      <c r="B32" s="118"/>
      <c r="C32" s="159"/>
      <c r="D32" s="290">
        <f>SUM(D20,D24,D26,D22,D28,D30)</f>
        <v>0</v>
      </c>
      <c r="E32" s="286"/>
      <c r="F32" s="292"/>
      <c r="G32" s="290" t="str">
        <f>IF(AND(ISBLANK(G20),ISBLANK(G22),ISBLANK(G24),ISBLANK(G26),ISBLANK(G28),ISBLANK(G30)),"",G20+G22+G24+G26+G28+G30)</f>
        <v/>
      </c>
      <c r="H32" s="113"/>
      <c r="I32" s="290" t="str">
        <f>IF(AND(ISBLANK(I20),ISBLANK(I22),ISBLANK(I24),ISBLANK(I26),ISBLANK(I28),ISBLANK(I30)),"",I20+I22+I24+I26+I28+I30)</f>
        <v/>
      </c>
      <c r="J32" s="113"/>
      <c r="K32" s="290" t="str">
        <f>IF(AND(ISBLANK(K20),ISBLANK(K22),ISBLANK(K24),ISBLANK(K26),ISBLANK(K28),ISBLANK(K30)),"",K20+K22+K24+K26+K28+K30)</f>
        <v/>
      </c>
      <c r="L32" s="113"/>
      <c r="M32" s="290" t="str">
        <f>IF(AND(ISBLANK(M20),ISBLANK(M22),ISBLANK(M24),ISBLANK(M26),ISBLANK(M28),ISBLANK(M30)),"",M20+M22+M24+M26+M28+M30)</f>
        <v/>
      </c>
      <c r="N32" s="113"/>
      <c r="O32" s="290" t="str">
        <f>IF(AND(ISBLANK(O20),ISBLANK(O22),ISBLANK(O24),ISBLANK(O26),ISBLANK(O28),ISBLANK(O30)),"",O20+O22+O24+O26+O28+O30)</f>
        <v/>
      </c>
      <c r="P32" s="113"/>
      <c r="Q32" s="290" t="str">
        <f>IF(AND(ISBLANK(Q20),ISBLANK(Q22),ISBLANK(Q24),ISBLANK(Q26),ISBLANK(Q28),ISBLANK(Q30)),"",Q20+Q22+Q24+Q26+Q28+Q30)</f>
        <v/>
      </c>
      <c r="R32" s="113"/>
      <c r="S32" s="290" t="str">
        <f>IF(AND(ISBLANK(S20),ISBLANK(S22),ISBLANK(S24),ISBLANK(S26),ISBLANK(S28),ISBLANK(S30)),"",S20+S22+S24+S26+S28+S30)</f>
        <v/>
      </c>
      <c r="T32" s="113"/>
      <c r="U32" s="290" t="str">
        <f>IF(AND(ISBLANK(U20),ISBLANK(U22),ISBLANK(U24),ISBLANK(U26),ISBLANK(U28),ISBLANK(U30)),"",U20+U22+U24+U26+U28+U30)</f>
        <v/>
      </c>
      <c r="V32" s="113"/>
      <c r="W32" s="290" t="str">
        <f>IF(AND(ISBLANK(W20),ISBLANK(W22),ISBLANK(W24),ISBLANK(W26),ISBLANK(W28),ISBLANK(W30)),"",W20+W22+W24+W26+W28+W30)</f>
        <v/>
      </c>
      <c r="X32" s="113"/>
      <c r="Y32" s="290" t="str">
        <f>IF(AND(ISBLANK(Y20),ISBLANK(Y22),ISBLANK(Y24),ISBLANK(Y26),ISBLANK(Y28),ISBLANK(Y30)),"",Y20+Y22+Y24+Y26+Y28+Y30)</f>
        <v/>
      </c>
      <c r="Z32" s="113"/>
      <c r="AA32" s="290" t="str">
        <f>IF(AND(ISBLANK(AA20),ISBLANK(AA22),ISBLANK(AA24),ISBLANK(AA26),ISBLANK(AA28),ISBLANK(AA30)),"",AA20+AA22+AA24+AA26+AA28+AA30)</f>
        <v/>
      </c>
      <c r="AB32" s="113"/>
      <c r="AC32" s="290" t="str">
        <f>IF(AND(ISBLANK(AC20),ISBLANK(AC22),ISBLANK(AC24),ISBLANK(AC26),ISBLANK(AC28),ISBLANK(AC30)),"",AC20+AC22+AC24+AC26+AC28+AC30)</f>
        <v/>
      </c>
      <c r="AD32" s="113"/>
      <c r="AE32" s="290" t="str">
        <f>IF(AND(ISBLANK(AE20),ISBLANK(AE22),ISBLANK(AE24),ISBLANK(AE26),ISBLANK(AE28),ISBLANK(AE30)),"",AE20+AE22+AE24+AE26+AE28+AE30)</f>
        <v/>
      </c>
      <c r="AF32" s="113"/>
      <c r="AG32" s="290" t="str">
        <f>IF(AND(ISBLANK(AG20),ISBLANK(AG22),ISBLANK(AG24),ISBLANK(AG26),ISBLANK(AG28),ISBLANK(AG30)),"",AG20+AG22+AG24+AG26+AG28+AG30)</f>
        <v/>
      </c>
      <c r="AH32" s="153"/>
    </row>
    <row r="33" spans="1:34" ht="9" customHeight="1" x14ac:dyDescent="0.25">
      <c r="A33" s="46"/>
      <c r="B33" s="155"/>
      <c r="C33" s="9"/>
      <c r="D33" s="157"/>
      <c r="E33" s="286"/>
      <c r="F33" s="289"/>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7"/>
    </row>
    <row r="34" spans="1:34" ht="9" customHeight="1" x14ac:dyDescent="0.25">
      <c r="A34" s="160"/>
      <c r="B34" s="15"/>
      <c r="C34" s="9"/>
      <c r="D34" s="153"/>
      <c r="E34" s="286"/>
      <c r="F34" s="292"/>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53"/>
    </row>
    <row r="35" spans="1:34" ht="15" customHeight="1" x14ac:dyDescent="0.25">
      <c r="A35" s="7" t="s">
        <v>111</v>
      </c>
      <c r="B35" s="161"/>
      <c r="C35" s="9"/>
      <c r="D35" s="153"/>
      <c r="E35" s="286"/>
      <c r="F35" s="292"/>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53"/>
    </row>
    <row r="36" spans="1:34" ht="9" customHeight="1" x14ac:dyDescent="0.25">
      <c r="A36" s="46"/>
      <c r="B36" s="155"/>
      <c r="C36" s="9"/>
      <c r="D36" s="157"/>
      <c r="E36" s="286"/>
      <c r="F36" s="289"/>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7"/>
    </row>
    <row r="37" spans="1:34" ht="15" customHeight="1" x14ac:dyDescent="0.25">
      <c r="A37" s="160"/>
      <c r="B37" s="15" t="s">
        <v>25</v>
      </c>
      <c r="C37" s="9"/>
      <c r="D37" s="290" t="str">
        <f>IF(AND(ISBLANK(G37),ISBLANK(I37),ISBLANK(K37),ISBLANK(M37),ISBLANK(O37),ISBLANK(Q37),ISBLANK(S37),ISBLANK(U37),ISBLANK(W37),ISBLANK(Y37),ISBLANK(AA37),ISBLANK(AC37),ISBLANK(AE37),ISBLANK(AG37)),"",G37+I37+K37+M37+O37+Q37+S37+U37+W37+Y37+AA37+AC37+AE37+AG37)</f>
        <v/>
      </c>
      <c r="E37" s="286"/>
      <c r="F37" s="292"/>
      <c r="G37" s="164"/>
      <c r="H37" s="113"/>
      <c r="I37" s="164"/>
      <c r="J37" s="113"/>
      <c r="K37" s="164"/>
      <c r="L37" s="113"/>
      <c r="M37" s="164"/>
      <c r="N37" s="113"/>
      <c r="O37" s="164"/>
      <c r="P37" s="113"/>
      <c r="Q37" s="164"/>
      <c r="R37" s="113"/>
      <c r="S37" s="164"/>
      <c r="T37" s="113"/>
      <c r="U37" s="164"/>
      <c r="V37" s="113"/>
      <c r="W37" s="164"/>
      <c r="X37" s="113"/>
      <c r="Y37" s="164"/>
      <c r="Z37" s="113"/>
      <c r="AA37" s="164"/>
      <c r="AB37" s="113"/>
      <c r="AC37" s="164"/>
      <c r="AD37" s="113"/>
      <c r="AE37" s="164"/>
      <c r="AF37" s="113"/>
      <c r="AG37" s="164"/>
      <c r="AH37" s="153"/>
    </row>
    <row r="38" spans="1:34" ht="9" customHeight="1" x14ac:dyDescent="0.25">
      <c r="A38" s="46"/>
      <c r="B38" s="155"/>
      <c r="C38" s="9"/>
      <c r="D38" s="157"/>
      <c r="E38" s="286"/>
      <c r="F38" s="289"/>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7"/>
    </row>
    <row r="39" spans="1:34" ht="15" customHeight="1" x14ac:dyDescent="0.25">
      <c r="A39" s="160"/>
      <c r="B39" s="15" t="s">
        <v>26</v>
      </c>
      <c r="C39" s="9"/>
      <c r="D39" s="290" t="str">
        <f>IF(AND(ISBLANK(G39),ISBLANK(I39),ISBLANK(K39),ISBLANK(M39),ISBLANK(O39),ISBLANK(Q39),ISBLANK(S39),ISBLANK(U39),ISBLANK(W39),ISBLANK(Y39),ISBLANK(AA39),ISBLANK(AC39),ISBLANK(AE39),ISBLANK(AG39)),"",G39+I39+K39+M39+O39+Q39+S39+U39+W39+Y39+AA39+AC39+AE39+AG39)</f>
        <v/>
      </c>
      <c r="E39" s="286"/>
      <c r="F39" s="292"/>
      <c r="G39" s="164"/>
      <c r="H39" s="113"/>
      <c r="I39" s="164"/>
      <c r="J39" s="113"/>
      <c r="K39" s="164"/>
      <c r="L39" s="113"/>
      <c r="M39" s="164"/>
      <c r="N39" s="113"/>
      <c r="O39" s="164"/>
      <c r="P39" s="113"/>
      <c r="Q39" s="164"/>
      <c r="R39" s="113"/>
      <c r="S39" s="164"/>
      <c r="T39" s="113"/>
      <c r="U39" s="164"/>
      <c r="V39" s="113"/>
      <c r="W39" s="164"/>
      <c r="X39" s="113"/>
      <c r="Y39" s="164"/>
      <c r="Z39" s="113"/>
      <c r="AA39" s="164"/>
      <c r="AB39" s="113"/>
      <c r="AC39" s="164"/>
      <c r="AD39" s="113"/>
      <c r="AE39" s="164"/>
      <c r="AF39" s="113"/>
      <c r="AG39" s="164"/>
      <c r="AH39" s="153"/>
    </row>
    <row r="40" spans="1:34" ht="9" customHeight="1" x14ac:dyDescent="0.25">
      <c r="A40" s="46"/>
      <c r="B40" s="155"/>
      <c r="C40" s="9"/>
      <c r="D40" s="157"/>
      <c r="E40" s="286"/>
      <c r="F40" s="289"/>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7"/>
    </row>
    <row r="41" spans="1:34" ht="15" customHeight="1" x14ac:dyDescent="0.25">
      <c r="A41" s="327" t="s">
        <v>112</v>
      </c>
      <c r="B41" s="49"/>
      <c r="C41" s="9"/>
      <c r="D41" s="290">
        <f>SUM(D37,D39)</f>
        <v>0</v>
      </c>
      <c r="E41" s="286"/>
      <c r="F41" s="292"/>
      <c r="G41" s="149" t="str">
        <f>IF(AND(ISBLANK(G37),ISBLANK(G39)),"",G37+G39)</f>
        <v/>
      </c>
      <c r="H41" s="113"/>
      <c r="I41" s="149" t="str">
        <f>IF(AND(ISBLANK(I37),ISBLANK(I39)),"",I37+I39)</f>
        <v/>
      </c>
      <c r="J41" s="113"/>
      <c r="K41" s="149" t="str">
        <f>IF(AND(ISBLANK(K37),ISBLANK(K39)),"",K37+K39)</f>
        <v/>
      </c>
      <c r="L41" s="113"/>
      <c r="M41" s="149" t="str">
        <f>IF(AND(ISBLANK(M37),ISBLANK(M39)),"",M37+M39)</f>
        <v/>
      </c>
      <c r="N41" s="113"/>
      <c r="O41" s="149" t="str">
        <f>IF(AND(ISBLANK(O37),ISBLANK(O39)),"",O37+O39)</f>
        <v/>
      </c>
      <c r="P41" s="113"/>
      <c r="Q41" s="149" t="str">
        <f>IF(AND(ISBLANK(Q37),ISBLANK(Q39)),"",Q37+Q39)</f>
        <v/>
      </c>
      <c r="R41" s="113"/>
      <c r="S41" s="149" t="str">
        <f>IF(AND(ISBLANK(S37),ISBLANK(S39)),"",S37+S39)</f>
        <v/>
      </c>
      <c r="T41" s="113"/>
      <c r="U41" s="149" t="str">
        <f>IF(AND(ISBLANK(U37),ISBLANK(U39)),"",U37+U39)</f>
        <v/>
      </c>
      <c r="V41" s="113"/>
      <c r="W41" s="149" t="str">
        <f>IF(AND(ISBLANK(W37),ISBLANK(W39)),"",W37+W39)</f>
        <v/>
      </c>
      <c r="X41" s="113"/>
      <c r="Y41" s="149" t="str">
        <f>IF(AND(ISBLANK(Y37),ISBLANK(Y39)),"",Y37+Y39)</f>
        <v/>
      </c>
      <c r="Z41" s="113"/>
      <c r="AA41" s="149" t="str">
        <f>IF(AND(ISBLANK(AA37),ISBLANK(AA39)),"",AA37+AA39)</f>
        <v/>
      </c>
      <c r="AB41" s="113"/>
      <c r="AC41" s="149" t="str">
        <f>IF(AND(ISBLANK(AC37),ISBLANK(AC39)),"",AC37+AC39)</f>
        <v/>
      </c>
      <c r="AD41" s="113"/>
      <c r="AE41" s="149" t="str">
        <f>IF(AND(ISBLANK(AE37),ISBLANK(AE39)),"",AE37+AE39)</f>
        <v/>
      </c>
      <c r="AF41" s="113"/>
      <c r="AG41" s="149" t="str">
        <f>IF(AND(ISBLANK(AG37),ISBLANK(AG39)),"",AG37+AG39)</f>
        <v/>
      </c>
      <c r="AH41" s="153"/>
    </row>
    <row r="42" spans="1:34" ht="9" customHeight="1" x14ac:dyDescent="0.25">
      <c r="A42" s="46"/>
      <c r="B42" s="155"/>
      <c r="C42" s="9"/>
      <c r="D42" s="157"/>
      <c r="E42" s="286"/>
      <c r="F42" s="289"/>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7"/>
    </row>
    <row r="43" spans="1:34" ht="9" customHeight="1" x14ac:dyDescent="0.25">
      <c r="A43" s="46"/>
      <c r="B43" s="155"/>
      <c r="C43" s="9"/>
      <c r="D43" s="157"/>
      <c r="E43" s="286"/>
      <c r="F43" s="289"/>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7"/>
    </row>
    <row r="44" spans="1:34" ht="15" customHeight="1" x14ac:dyDescent="0.25">
      <c r="A44" s="7" t="s">
        <v>114</v>
      </c>
      <c r="B44" s="161"/>
      <c r="C44" s="9"/>
      <c r="D44" s="153"/>
      <c r="E44" s="286"/>
      <c r="F44" s="292"/>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53"/>
    </row>
    <row r="45" spans="1:34" ht="9" customHeight="1" x14ac:dyDescent="0.25">
      <c r="A45" s="46"/>
      <c r="B45" s="155"/>
      <c r="C45" s="9"/>
      <c r="D45" s="157"/>
      <c r="E45" s="286"/>
      <c r="F45" s="289"/>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7"/>
    </row>
    <row r="46" spans="1:34" ht="18" customHeight="1" x14ac:dyDescent="0.25">
      <c r="A46" s="160"/>
      <c r="B46" s="15" t="s">
        <v>27</v>
      </c>
      <c r="C46" s="9"/>
      <c r="D46" s="290" t="str">
        <f>IF(AND(ISBLANK(G46),ISBLANK(I46),ISBLANK(K46),ISBLANK(M46),ISBLANK(O46),ISBLANK(Q46),ISBLANK(S46),ISBLANK(U46),ISBLANK(W46),ISBLANK(Y46),ISBLANK(AA46),ISBLANK(AC46),ISBLANK(AE46),ISBLANK(AG46)),"",G46+I46+K46+M46+O46+Q46+S46+U46+W46+Y46+AA46+AC46+AE46+AG46)</f>
        <v/>
      </c>
      <c r="E46" s="286"/>
      <c r="F46" s="292"/>
      <c r="G46" s="164"/>
      <c r="H46" s="113"/>
      <c r="I46" s="164"/>
      <c r="J46" s="113"/>
      <c r="K46" s="164"/>
      <c r="L46" s="113"/>
      <c r="M46" s="164"/>
      <c r="N46" s="113"/>
      <c r="O46" s="164"/>
      <c r="P46" s="113"/>
      <c r="Q46" s="164"/>
      <c r="R46" s="113"/>
      <c r="S46" s="164"/>
      <c r="T46" s="113"/>
      <c r="U46" s="164"/>
      <c r="V46" s="113"/>
      <c r="W46" s="164"/>
      <c r="X46" s="113"/>
      <c r="Y46" s="164"/>
      <c r="Z46" s="113"/>
      <c r="AA46" s="164"/>
      <c r="AB46" s="113"/>
      <c r="AC46" s="164"/>
      <c r="AD46" s="113"/>
      <c r="AE46" s="164"/>
      <c r="AF46" s="113"/>
      <c r="AG46" s="164"/>
      <c r="AH46" s="153"/>
    </row>
    <row r="47" spans="1:34" ht="9" customHeight="1" x14ac:dyDescent="0.25">
      <c r="A47" s="46"/>
      <c r="B47" s="155"/>
      <c r="C47" s="9"/>
      <c r="D47" s="157"/>
      <c r="E47" s="286"/>
      <c r="F47" s="289"/>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7"/>
    </row>
    <row r="48" spans="1:34" ht="15" customHeight="1" x14ac:dyDescent="0.25">
      <c r="A48" s="160"/>
      <c r="B48" s="15" t="s">
        <v>28</v>
      </c>
      <c r="C48" s="9"/>
      <c r="D48" s="290" t="str">
        <f>IF(AND(ISBLANK(G48),ISBLANK(I48),ISBLANK(K48),ISBLANK(M48),ISBLANK(O48),ISBLANK(Q48),ISBLANK(S48),ISBLANK(U48),ISBLANK(W48),ISBLANK(Y48),ISBLANK(AA48),ISBLANK(AC48),ISBLANK(AE48),ISBLANK(AG48)),"",G48+I48+K48+M48+O48+Q48+S48+U48+W48+Y48+AA48+AC48+AE48+AG48)</f>
        <v/>
      </c>
      <c r="E48" s="286"/>
      <c r="F48" s="292"/>
      <c r="G48" s="164"/>
      <c r="H48" s="113"/>
      <c r="I48" s="164"/>
      <c r="J48" s="113"/>
      <c r="K48" s="164"/>
      <c r="L48" s="113"/>
      <c r="M48" s="164"/>
      <c r="N48" s="113"/>
      <c r="O48" s="164"/>
      <c r="P48" s="113"/>
      <c r="Q48" s="164"/>
      <c r="R48" s="113"/>
      <c r="S48" s="164"/>
      <c r="T48" s="113"/>
      <c r="U48" s="164"/>
      <c r="V48" s="113"/>
      <c r="W48" s="164"/>
      <c r="X48" s="113"/>
      <c r="Y48" s="164"/>
      <c r="Z48" s="113"/>
      <c r="AA48" s="164"/>
      <c r="AB48" s="113"/>
      <c r="AC48" s="164"/>
      <c r="AD48" s="113"/>
      <c r="AE48" s="164"/>
      <c r="AF48" s="113"/>
      <c r="AG48" s="164"/>
      <c r="AH48" s="153"/>
    </row>
    <row r="49" spans="1:34" ht="9" customHeight="1" x14ac:dyDescent="0.25">
      <c r="A49" s="46"/>
      <c r="B49" s="155"/>
      <c r="C49" s="9"/>
      <c r="D49" s="157"/>
      <c r="E49" s="286"/>
      <c r="F49" s="289"/>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7"/>
    </row>
    <row r="50" spans="1:34" ht="17.25" customHeight="1" x14ac:dyDescent="0.25">
      <c r="A50" s="327" t="s">
        <v>31</v>
      </c>
      <c r="B50" s="49"/>
      <c r="C50" s="9"/>
      <c r="D50" s="290">
        <f>SUM(D46,D48)</f>
        <v>0</v>
      </c>
      <c r="E50" s="286"/>
      <c r="F50" s="292"/>
      <c r="G50" s="149" t="str">
        <f>IF(AND(ISBLANK(G46),ISBLANK(G48)),"",G46+G48)</f>
        <v/>
      </c>
      <c r="H50" s="113"/>
      <c r="I50" s="149" t="str">
        <f>IF(AND(ISBLANK(I46),ISBLANK(I48)),"",I46+I48)</f>
        <v/>
      </c>
      <c r="J50" s="113"/>
      <c r="K50" s="149" t="str">
        <f>IF(AND(ISBLANK(K46),ISBLANK(K48)),"",K46+K48)</f>
        <v/>
      </c>
      <c r="L50" s="113"/>
      <c r="M50" s="149" t="str">
        <f>IF(AND(ISBLANK(M46),ISBLANK(M48)),"",M46+M48)</f>
        <v/>
      </c>
      <c r="N50" s="113"/>
      <c r="O50" s="149" t="str">
        <f>IF(AND(ISBLANK(O46),ISBLANK(O48)),"",O46+O48)</f>
        <v/>
      </c>
      <c r="P50" s="113"/>
      <c r="Q50" s="149" t="str">
        <f>IF(AND(ISBLANK(Q46),ISBLANK(Q48)),"",Q46+Q48)</f>
        <v/>
      </c>
      <c r="R50" s="113"/>
      <c r="S50" s="149" t="str">
        <f>IF(AND(ISBLANK(S46),ISBLANK(S48)),"",S46+S48)</f>
        <v/>
      </c>
      <c r="T50" s="113"/>
      <c r="U50" s="149" t="str">
        <f>IF(AND(ISBLANK(U46),ISBLANK(U48)),"",U46+U48)</f>
        <v/>
      </c>
      <c r="V50" s="113"/>
      <c r="W50" s="149" t="str">
        <f>IF(AND(ISBLANK(W46),ISBLANK(W48)),"",W46+W48)</f>
        <v/>
      </c>
      <c r="X50" s="113"/>
      <c r="Y50" s="149" t="str">
        <f>IF(AND(ISBLANK(Y46),ISBLANK(Y48)),"",Y46+Y48)</f>
        <v/>
      </c>
      <c r="Z50" s="113"/>
      <c r="AA50" s="149" t="str">
        <f>IF(AND(ISBLANK(AA46),ISBLANK(AA48)),"",AA46+AA48)</f>
        <v/>
      </c>
      <c r="AB50" s="113"/>
      <c r="AC50" s="149" t="str">
        <f>IF(AND(ISBLANK(AC46),ISBLANK(AC48)),"",AC46+AC48)</f>
        <v/>
      </c>
      <c r="AD50" s="113"/>
      <c r="AE50" s="149" t="str">
        <f>IF(AND(ISBLANK(AE46),ISBLANK(AE48)),"",AE46+AE48)</f>
        <v/>
      </c>
      <c r="AF50" s="113"/>
      <c r="AG50" s="149" t="str">
        <f>IF(AND(ISBLANK(AG46),ISBLANK(AG48)),"",AG46+AG48)</f>
        <v/>
      </c>
      <c r="AH50" s="153"/>
    </row>
    <row r="51" spans="1:34" ht="9" customHeight="1" x14ac:dyDescent="0.25">
      <c r="A51" s="46"/>
      <c r="B51" s="155"/>
      <c r="C51" s="9"/>
      <c r="D51" s="157"/>
      <c r="E51" s="286"/>
      <c r="F51" s="289"/>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7"/>
    </row>
    <row r="52" spans="1:34" s="1" customFormat="1" ht="17.25" customHeight="1" x14ac:dyDescent="0.25">
      <c r="A52" s="46" t="s">
        <v>36</v>
      </c>
      <c r="B52" s="49"/>
      <c r="C52" s="9"/>
      <c r="D52" s="296">
        <f>SUM(D50,D41,D32,D15)</f>
        <v>0</v>
      </c>
      <c r="E52" s="286"/>
      <c r="F52" s="292"/>
      <c r="G52" s="148">
        <f>SUM(G50,G41,G32,G15)</f>
        <v>0</v>
      </c>
      <c r="H52" s="113"/>
      <c r="I52" s="148">
        <f>SUM(I50,I41,I32,I15)</f>
        <v>0</v>
      </c>
      <c r="J52" s="113"/>
      <c r="K52" s="148">
        <f>SUM(K50,K41,K32,K15)</f>
        <v>0</v>
      </c>
      <c r="L52" s="113"/>
      <c r="M52" s="148">
        <f>SUM(M50,M41,M32,M15)</f>
        <v>0</v>
      </c>
      <c r="N52" s="113"/>
      <c r="O52" s="148">
        <f>SUM(O50,O41,O32,O15)</f>
        <v>0</v>
      </c>
      <c r="P52" s="113"/>
      <c r="Q52" s="148">
        <f>SUM(Q50,Q41,Q32,Q15)</f>
        <v>0</v>
      </c>
      <c r="R52" s="113"/>
      <c r="S52" s="148">
        <f>SUM(S50,S41,S32,S15)</f>
        <v>0</v>
      </c>
      <c r="T52" s="113"/>
      <c r="U52" s="148">
        <f>SUM(U50,U41,U32,U15)</f>
        <v>0</v>
      </c>
      <c r="V52" s="113"/>
      <c r="W52" s="148">
        <f>SUM(W50,W41,W32,W15)</f>
        <v>0</v>
      </c>
      <c r="X52" s="113"/>
      <c r="Y52" s="148">
        <f>SUM(Y50,Y41,Y32,Y15)</f>
        <v>0</v>
      </c>
      <c r="Z52" s="113"/>
      <c r="AA52" s="148">
        <f>SUM(AA50,AA41,AA32,AA15)</f>
        <v>0</v>
      </c>
      <c r="AB52" s="113"/>
      <c r="AC52" s="148">
        <f>SUM(AC50,AC41,AC32,AC15)</f>
        <v>0</v>
      </c>
      <c r="AD52" s="113"/>
      <c r="AE52" s="148">
        <f>SUM(AE50,AE41,AE32,AE15)</f>
        <v>0</v>
      </c>
      <c r="AF52" s="113"/>
      <c r="AG52" s="148">
        <f>SUM(AG50,AG41,AG32,AG15)</f>
        <v>0</v>
      </c>
      <c r="AH52" s="153"/>
    </row>
    <row r="53" spans="1:34" ht="9" customHeight="1" thickBot="1" x14ac:dyDescent="0.3">
      <c r="A53" s="46"/>
      <c r="B53" s="155"/>
      <c r="C53" s="9"/>
      <c r="D53" s="157"/>
      <c r="E53" s="286"/>
      <c r="F53" s="289"/>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7"/>
    </row>
    <row r="54" spans="1:34" x14ac:dyDescent="0.25">
      <c r="A54" s="283" t="s">
        <v>29</v>
      </c>
      <c r="B54" s="284"/>
      <c r="C54" s="8"/>
      <c r="D54" s="285"/>
      <c r="E54" s="286"/>
      <c r="F54" s="292"/>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53"/>
    </row>
    <row r="55" spans="1:34" ht="9" customHeight="1" x14ac:dyDescent="0.25">
      <c r="A55" s="46"/>
      <c r="B55" s="155"/>
      <c r="C55" s="9"/>
      <c r="D55" s="157"/>
      <c r="E55" s="286"/>
      <c r="F55" s="289"/>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7"/>
    </row>
    <row r="56" spans="1:34" ht="15" customHeight="1" x14ac:dyDescent="0.25">
      <c r="A56" s="160"/>
      <c r="B56" s="118" t="s">
        <v>117</v>
      </c>
      <c r="C56" s="9"/>
      <c r="D56" s="290" t="str">
        <f>IF(AND(ISBLANK(G56),ISBLANK(I56),ISBLANK(K56),ISBLANK(M56),ISBLANK(O56),ISBLANK(Q56),ISBLANK(S56),ISBLANK(U56),ISBLANK(W56),ISBLANK(Y56),ISBLANK(AA56),ISBLANK(AC56),ISBLANK(AE56),ISBLANK(AG56)),"",G56+I56+K56+M56+O56+Q56+S56+U56+W56+Y56+AA56+AC56+AE56+AG56)</f>
        <v/>
      </c>
      <c r="E56" s="286" t="s">
        <v>149</v>
      </c>
      <c r="F56" s="292"/>
      <c r="G56" s="164"/>
      <c r="H56" s="113"/>
      <c r="I56" s="164"/>
      <c r="J56" s="113"/>
      <c r="K56" s="164"/>
      <c r="L56" s="113"/>
      <c r="M56" s="164"/>
      <c r="N56" s="113"/>
      <c r="O56" s="164"/>
      <c r="P56" s="113"/>
      <c r="Q56" s="164"/>
      <c r="R56" s="113"/>
      <c r="S56" s="164"/>
      <c r="T56" s="113"/>
      <c r="U56" s="164"/>
      <c r="V56" s="113"/>
      <c r="W56" s="164"/>
      <c r="X56" s="113"/>
      <c r="Y56" s="164"/>
      <c r="Z56" s="113"/>
      <c r="AA56" s="164"/>
      <c r="AB56" s="113"/>
      <c r="AC56" s="164"/>
      <c r="AD56" s="113"/>
      <c r="AE56" s="164"/>
      <c r="AF56" s="113"/>
      <c r="AG56" s="164"/>
      <c r="AH56" s="153"/>
    </row>
    <row r="57" spans="1:34" ht="12.75" customHeight="1" x14ac:dyDescent="0.25">
      <c r="A57" s="46"/>
      <c r="B57" s="295" t="s">
        <v>201</v>
      </c>
      <c r="C57" s="9"/>
      <c r="D57" s="157"/>
      <c r="E57" s="286" t="e">
        <f>SUM(D56+D58)</f>
        <v>#VALUE!</v>
      </c>
      <c r="F57" s="289"/>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7"/>
    </row>
    <row r="58" spans="1:34" ht="15" customHeight="1" x14ac:dyDescent="0.25">
      <c r="A58" s="160"/>
      <c r="B58" s="15" t="s">
        <v>118</v>
      </c>
      <c r="C58" s="9"/>
      <c r="D58" s="290" t="str">
        <f>IF(AND(ISBLANK(G58),ISBLANK(I58),ISBLANK(K58),ISBLANK(M58),ISBLANK(O58),ISBLANK(Q58),ISBLANK(S58),ISBLANK(U58),ISBLANK(W58),ISBLANK(Y58),ISBLANK(AA58),ISBLANK(AC58),ISBLANK(AE58),ISBLANK(AG58)),"",G58+I58+K58+M58+O58+Q58+S58+U58+W58+Y58+AA58+AC58+AE58+AG58)</f>
        <v/>
      </c>
      <c r="E58" s="286" t="e">
        <f>SUM(#REF!,#REF!,#REF!)</f>
        <v>#REF!</v>
      </c>
      <c r="F58" s="292"/>
      <c r="G58" s="164"/>
      <c r="H58" s="113"/>
      <c r="I58" s="164"/>
      <c r="J58" s="113"/>
      <c r="K58" s="164"/>
      <c r="L58" s="113"/>
      <c r="M58" s="164"/>
      <c r="N58" s="113"/>
      <c r="O58" s="164"/>
      <c r="P58" s="113"/>
      <c r="Q58" s="164"/>
      <c r="R58" s="113"/>
      <c r="S58" s="164"/>
      <c r="T58" s="113"/>
      <c r="U58" s="164"/>
      <c r="V58" s="113"/>
      <c r="W58" s="164"/>
      <c r="X58" s="113"/>
      <c r="Y58" s="164"/>
      <c r="Z58" s="113"/>
      <c r="AA58" s="164"/>
      <c r="AB58" s="113"/>
      <c r="AC58" s="164"/>
      <c r="AD58" s="113"/>
      <c r="AE58" s="164"/>
      <c r="AF58" s="113"/>
      <c r="AG58" s="164"/>
      <c r="AH58" s="153"/>
    </row>
    <row r="59" spans="1:34" ht="6" customHeight="1" x14ac:dyDescent="0.25">
      <c r="A59" s="160"/>
      <c r="B59" s="15"/>
      <c r="C59" s="9"/>
      <c r="D59" s="157"/>
      <c r="E59" s="286"/>
      <c r="F59" s="292"/>
      <c r="G59" s="156"/>
      <c r="H59" s="113"/>
      <c r="I59" s="156"/>
      <c r="J59" s="113"/>
      <c r="K59" s="156"/>
      <c r="L59" s="113"/>
      <c r="M59" s="156"/>
      <c r="N59" s="113"/>
      <c r="O59" s="156"/>
      <c r="P59" s="113"/>
      <c r="Q59" s="156"/>
      <c r="R59" s="113"/>
      <c r="S59" s="156"/>
      <c r="T59" s="113"/>
      <c r="U59" s="156"/>
      <c r="V59" s="113"/>
      <c r="W59" s="156"/>
      <c r="X59" s="113"/>
      <c r="Y59" s="156"/>
      <c r="Z59" s="113"/>
      <c r="AA59" s="156"/>
      <c r="AB59" s="113"/>
      <c r="AC59" s="156"/>
      <c r="AD59" s="113"/>
      <c r="AE59" s="156"/>
      <c r="AF59" s="113"/>
      <c r="AG59" s="156"/>
      <c r="AH59" s="153"/>
    </row>
    <row r="60" spans="1:34" ht="9" customHeight="1" x14ac:dyDescent="0.25">
      <c r="A60" s="46"/>
      <c r="B60" s="291"/>
      <c r="C60" s="9"/>
      <c r="D60" s="157"/>
      <c r="E60" s="286"/>
      <c r="F60" s="289"/>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7"/>
    </row>
    <row r="61" spans="1:34" ht="15" customHeight="1" x14ac:dyDescent="0.25">
      <c r="A61" s="160"/>
      <c r="B61" s="15" t="s">
        <v>191</v>
      </c>
      <c r="C61" s="9"/>
      <c r="D61" s="290" t="str">
        <f>IF(AND(ISBLANK(G61),ISBLANK(I61),ISBLANK(K61),ISBLANK(M61),ISBLANK(O61),ISBLANK(Q61),ISBLANK(S61),ISBLANK(U61),ISBLANK(W61),ISBLANK(Y61),ISBLANK(AA61),ISBLANK(AC61),ISBLANK(AE61),ISBLANK(AG61)),"",G61+I61+K61+M61+O61+Q61+S61+U61+W61+Y61+AA61+AC61+AE61+AG61)</f>
        <v/>
      </c>
      <c r="E61" s="286" t="e">
        <f>SUM(#REF!)</f>
        <v>#REF!</v>
      </c>
      <c r="F61" s="292"/>
      <c r="G61" s="164"/>
      <c r="H61" s="113"/>
      <c r="I61" s="164"/>
      <c r="J61" s="113"/>
      <c r="K61" s="164"/>
      <c r="L61" s="113"/>
      <c r="M61" s="164"/>
      <c r="N61" s="113"/>
      <c r="O61" s="164"/>
      <c r="P61" s="113"/>
      <c r="Q61" s="164"/>
      <c r="R61" s="113"/>
      <c r="S61" s="164"/>
      <c r="T61" s="113"/>
      <c r="U61" s="164"/>
      <c r="V61" s="113"/>
      <c r="W61" s="164"/>
      <c r="X61" s="113"/>
      <c r="Y61" s="164"/>
      <c r="Z61" s="113"/>
      <c r="AA61" s="164"/>
      <c r="AB61" s="113"/>
      <c r="AC61" s="164"/>
      <c r="AD61" s="113"/>
      <c r="AE61" s="164"/>
      <c r="AF61" s="113"/>
      <c r="AG61" s="164"/>
      <c r="AH61" s="153"/>
    </row>
    <row r="62" spans="1:34" ht="4.5" customHeight="1" x14ac:dyDescent="0.25">
      <c r="A62" s="46"/>
      <c r="B62" s="291"/>
      <c r="C62" s="9"/>
      <c r="D62" s="157"/>
      <c r="E62" s="286"/>
      <c r="F62" s="289"/>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7"/>
    </row>
    <row r="63" spans="1:34" ht="18.600000000000001" customHeight="1" x14ac:dyDescent="0.25">
      <c r="A63" s="46"/>
      <c r="B63" s="390" t="s">
        <v>204</v>
      </c>
      <c r="C63" s="9"/>
      <c r="D63" s="157"/>
      <c r="E63" s="286"/>
      <c r="F63" s="289"/>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7"/>
    </row>
    <row r="64" spans="1:34" ht="15" customHeight="1" x14ac:dyDescent="0.25">
      <c r="A64" s="160"/>
      <c r="B64" s="15" t="s">
        <v>192</v>
      </c>
      <c r="C64" s="9"/>
      <c r="D64" s="290" t="str">
        <f>IF(AND(ISBLANK(G64),ISBLANK(I64),ISBLANK(K64),ISBLANK(M64),ISBLANK(O64),ISBLANK(Q64),ISBLANK(S64),ISBLANK(U64),ISBLANK(W64),ISBLANK(Y64),ISBLANK(AA64),ISBLANK(AC64),ISBLANK(AE64),ISBLANK(AG64)),"",G64+I64+K64+M64+O64+Q64+S64+U64+W64+Y64+AA64+AC64+AE64+AG64)</f>
        <v/>
      </c>
      <c r="E64" s="286" t="e">
        <f>SUM(#REF!,#REF!,#REF!,#REF!)</f>
        <v>#REF!</v>
      </c>
      <c r="F64" s="292"/>
      <c r="G64" s="164"/>
      <c r="H64" s="113"/>
      <c r="I64" s="164"/>
      <c r="J64" s="113"/>
      <c r="K64" s="164"/>
      <c r="L64" s="113"/>
      <c r="M64" s="164"/>
      <c r="N64" s="113"/>
      <c r="O64" s="164"/>
      <c r="P64" s="113"/>
      <c r="Q64" s="164"/>
      <c r="R64" s="113"/>
      <c r="S64" s="164"/>
      <c r="T64" s="113"/>
      <c r="U64" s="164"/>
      <c r="V64" s="113"/>
      <c r="W64" s="164"/>
      <c r="X64" s="113"/>
      <c r="Y64" s="164"/>
      <c r="Z64" s="113"/>
      <c r="AA64" s="164"/>
      <c r="AB64" s="113"/>
      <c r="AC64" s="164"/>
      <c r="AD64" s="113"/>
      <c r="AE64" s="164"/>
      <c r="AF64" s="113"/>
      <c r="AG64" s="164"/>
      <c r="AH64" s="153"/>
    </row>
    <row r="65" spans="1:34" ht="4.5" customHeight="1" x14ac:dyDescent="0.25">
      <c r="A65" s="46"/>
      <c r="B65" s="291"/>
      <c r="C65" s="9"/>
      <c r="D65" s="157"/>
      <c r="E65" s="286"/>
      <c r="F65" s="289"/>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7"/>
    </row>
    <row r="66" spans="1:34" ht="15" customHeight="1" x14ac:dyDescent="0.25">
      <c r="A66" s="46"/>
      <c r="B66" s="391" t="s">
        <v>205</v>
      </c>
      <c r="C66" s="9"/>
      <c r="D66" s="157"/>
      <c r="E66" s="286"/>
      <c r="F66" s="289"/>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7"/>
    </row>
    <row r="67" spans="1:34" ht="17.25" customHeight="1" x14ac:dyDescent="0.25">
      <c r="A67" s="46" t="s">
        <v>35</v>
      </c>
      <c r="B67" s="49"/>
      <c r="C67" s="9"/>
      <c r="D67" s="296">
        <f>SUM(D56,D64,D58,D61)</f>
        <v>0</v>
      </c>
      <c r="E67" s="286"/>
      <c r="F67" s="292"/>
      <c r="G67" s="148">
        <f>SUM(G56,G64,G58,G61)</f>
        <v>0</v>
      </c>
      <c r="H67" s="113"/>
      <c r="I67" s="148">
        <f>SUM(I56,I64,I58,I61)</f>
        <v>0</v>
      </c>
      <c r="J67" s="113"/>
      <c r="K67" s="148">
        <f>SUM(K56,K64,K58,K61)</f>
        <v>0</v>
      </c>
      <c r="L67" s="113"/>
      <c r="M67" s="148">
        <f>SUM(M56,M64,M58,M61)</f>
        <v>0</v>
      </c>
      <c r="N67" s="113"/>
      <c r="O67" s="148">
        <f>SUM(O56,O64,O58,O61)</f>
        <v>0</v>
      </c>
      <c r="P67" s="113"/>
      <c r="Q67" s="148">
        <f>SUM(Q56,Q64,Q58,Q61)</f>
        <v>0</v>
      </c>
      <c r="R67" s="113"/>
      <c r="S67" s="148">
        <f>SUM(S56,S64,S58,S61)</f>
        <v>0</v>
      </c>
      <c r="T67" s="113"/>
      <c r="U67" s="148">
        <f>SUM(U56,U64,U58,U61)</f>
        <v>0</v>
      </c>
      <c r="V67" s="113"/>
      <c r="W67" s="148">
        <f>SUM(W56,W64,W58,W61)</f>
        <v>0</v>
      </c>
      <c r="X67" s="113"/>
      <c r="Y67" s="148">
        <f>SUM(Y56,Y64,Y58,Y61)</f>
        <v>0</v>
      </c>
      <c r="Z67" s="113"/>
      <c r="AA67" s="148">
        <f>SUM(AA56,AA64,AA58,AA61)</f>
        <v>0</v>
      </c>
      <c r="AB67" s="113"/>
      <c r="AC67" s="148">
        <f>SUM(AC56,AC64,AC58,AC61)</f>
        <v>0</v>
      </c>
      <c r="AD67" s="113"/>
      <c r="AE67" s="148">
        <f>SUM(AE56,AE64,AE58,AE61)</f>
        <v>0</v>
      </c>
      <c r="AF67" s="113"/>
      <c r="AG67" s="148">
        <f>SUM(AG56,AG64,AG58,AG61)</f>
        <v>0</v>
      </c>
      <c r="AH67" s="153"/>
    </row>
    <row r="68" spans="1:34" ht="9" customHeight="1" x14ac:dyDescent="0.25">
      <c r="A68" s="46"/>
      <c r="B68" s="155"/>
      <c r="C68" s="9"/>
      <c r="D68" s="157"/>
      <c r="E68" s="286"/>
      <c r="F68" s="289"/>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7"/>
    </row>
    <row r="69" spans="1:34" s="1" customFormat="1" ht="17.25" customHeight="1" x14ac:dyDescent="0.25">
      <c r="A69" s="46" t="s">
        <v>3</v>
      </c>
      <c r="B69" s="49"/>
      <c r="C69" s="9"/>
      <c r="D69" s="296">
        <f>D52-D67</f>
        <v>0</v>
      </c>
      <c r="E69" s="286"/>
      <c r="F69" s="292"/>
      <c r="G69" s="148">
        <f>G52-G67</f>
        <v>0</v>
      </c>
      <c r="H69" s="113"/>
      <c r="I69" s="148">
        <f>I52-I67</f>
        <v>0</v>
      </c>
      <c r="J69" s="113"/>
      <c r="K69" s="148">
        <f>K52-K67</f>
        <v>0</v>
      </c>
      <c r="L69" s="113"/>
      <c r="M69" s="148">
        <f>M52-M67</f>
        <v>0</v>
      </c>
      <c r="N69" s="113"/>
      <c r="O69" s="148">
        <f>O52-O67</f>
        <v>0</v>
      </c>
      <c r="P69" s="113"/>
      <c r="Q69" s="148">
        <f>Q52-Q67</f>
        <v>0</v>
      </c>
      <c r="R69" s="113"/>
      <c r="S69" s="148">
        <f>S52-S67</f>
        <v>0</v>
      </c>
      <c r="T69" s="113"/>
      <c r="U69" s="148">
        <f>U52-U67</f>
        <v>0</v>
      </c>
      <c r="V69" s="113"/>
      <c r="W69" s="148">
        <f>W52-W67</f>
        <v>0</v>
      </c>
      <c r="X69" s="113"/>
      <c r="Y69" s="148">
        <f>Y52-Y67</f>
        <v>0</v>
      </c>
      <c r="Z69" s="113"/>
      <c r="AA69" s="148">
        <f>AA52-AA67</f>
        <v>0</v>
      </c>
      <c r="AB69" s="113"/>
      <c r="AC69" s="148">
        <f>AC52-AC67</f>
        <v>0</v>
      </c>
      <c r="AD69" s="113"/>
      <c r="AE69" s="148">
        <f>AE52-AE67</f>
        <v>0</v>
      </c>
      <c r="AF69" s="113"/>
      <c r="AG69" s="148">
        <f>AG52-AG67</f>
        <v>0</v>
      </c>
      <c r="AH69" s="153"/>
    </row>
    <row r="70" spans="1:34" ht="9" customHeight="1" thickBot="1" x14ac:dyDescent="0.3">
      <c r="A70" s="47"/>
      <c r="B70" s="165"/>
      <c r="C70" s="48"/>
      <c r="D70" s="167"/>
      <c r="E70" s="286"/>
      <c r="F70" s="297"/>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7"/>
    </row>
  </sheetData>
  <sheetProtection algorithmName="SHA-512" hashValue="2iHDAsFJJ/a9tF7WE9/ZrJkPHIdGbZZXZDXkDa8bjMH3XohroZgSmiEvKS4XdfOcVytdzA3wvYOUWvv2ycqtAg==" saltValue="FSjdQ80gopurhVQSoSJg3Q==" spinCount="100000" sheet="1" objects="1" scenarios="1"/>
  <phoneticPr fontId="0" type="noConversion"/>
  <printOptions horizontalCentered="1"/>
  <pageMargins left="0.78740157480314965" right="0.78740157480314965" top="0.98425196850393704" bottom="0.98425196850393704" header="0.51181102362204722" footer="0.51181102362204722"/>
  <pageSetup paperSize="122" scale="65" orientation="landscape" r:id="rId1"/>
  <headerFooter alignWithMargins="0">
    <oddFooter>&amp;LCONFIDENTIEL&amp;C&amp;A&amp;RCONFIDENTIEL</oddFooter>
  </headerFooter>
  <rowBreaks count="1" manualBreakCount="1">
    <brk id="7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4"/>
  <dimension ref="A1:BI62"/>
  <sheetViews>
    <sheetView showGridLines="0" zoomScale="85" zoomScaleNormal="85" workbookViewId="0">
      <pane xSplit="6" ySplit="8" topLeftCell="G45" activePane="bottomRight" state="frozen"/>
      <selection activeCell="D57" sqref="D57:J57"/>
      <selection pane="topRight" activeCell="D57" sqref="D57:J57"/>
      <selection pane="bottomLeft" activeCell="D57" sqref="D57:J57"/>
      <selection pane="bottomRight" activeCell="B4" sqref="B4"/>
    </sheetView>
  </sheetViews>
  <sheetFormatPr baseColWidth="10" defaultColWidth="11.44140625" defaultRowHeight="13.2" x14ac:dyDescent="0.25"/>
  <cols>
    <col min="1" max="1" width="3.109375" customWidth="1"/>
    <col min="2" max="2" width="53.6640625" customWidth="1"/>
    <col min="3" max="3" width="8.5546875" customWidth="1"/>
    <col min="4" max="4" width="12" hidden="1" customWidth="1"/>
    <col min="5" max="5" width="16.6640625" customWidth="1"/>
    <col min="6" max="6" width="2" customWidth="1"/>
    <col min="7" max="7" width="1.33203125" customWidth="1"/>
    <col min="8" max="8" width="13.6640625" customWidth="1"/>
    <col min="9" max="9" width="1.33203125" customWidth="1"/>
    <col min="10" max="10" width="13.6640625" customWidth="1"/>
    <col min="11" max="11" width="1.33203125" customWidth="1"/>
    <col min="12" max="12" width="13.6640625" customWidth="1"/>
    <col min="13" max="13" width="1.33203125" customWidth="1"/>
    <col min="14" max="14" width="13.6640625" customWidth="1"/>
    <col min="15" max="15" width="1.33203125" customWidth="1"/>
    <col min="16" max="16" width="13.6640625" customWidth="1"/>
    <col min="17" max="17" width="1.33203125" customWidth="1"/>
    <col min="18" max="18" width="13.6640625" customWidth="1"/>
    <col min="19" max="19" width="1.33203125" customWidth="1"/>
    <col min="20" max="20" width="13.6640625" customWidth="1"/>
    <col min="21" max="21" width="1.33203125" customWidth="1"/>
    <col min="22" max="22" width="13.6640625" customWidth="1"/>
    <col min="23" max="23" width="1.33203125" customWidth="1"/>
    <col min="24" max="24" width="13.6640625" customWidth="1"/>
    <col min="25" max="25" width="1.33203125" customWidth="1"/>
    <col min="26" max="26" width="13.6640625" customWidth="1"/>
    <col min="27" max="27" width="1.33203125" customWidth="1"/>
    <col min="28" max="28" width="13.6640625" customWidth="1"/>
    <col min="29" max="29" width="1.33203125" customWidth="1"/>
    <col min="30" max="30" width="13.6640625" customWidth="1"/>
    <col min="31" max="31" width="1.33203125" customWidth="1"/>
    <col min="32" max="32" width="13.6640625" customWidth="1"/>
    <col min="33" max="33" width="1.33203125" customWidth="1"/>
    <col min="34" max="34" width="13.6640625" customWidth="1"/>
    <col min="35" max="35" width="1.33203125" customWidth="1"/>
    <col min="36" max="36" width="13.6640625" customWidth="1"/>
    <col min="37" max="37" width="1.33203125" customWidth="1"/>
    <col min="38" max="38" width="13.6640625" customWidth="1"/>
    <col min="39" max="39" width="1.33203125" customWidth="1"/>
    <col min="40" max="40" width="13.6640625" customWidth="1"/>
    <col min="41" max="41" width="1.33203125" customWidth="1"/>
    <col min="42" max="42" width="13.6640625" customWidth="1"/>
    <col min="43" max="43" width="1.33203125" customWidth="1"/>
    <col min="44" max="44" width="13.6640625" customWidth="1"/>
    <col min="45" max="45" width="1.33203125" customWidth="1"/>
    <col min="46" max="46" width="13.6640625" customWidth="1"/>
    <col min="47" max="47" width="1.33203125" customWidth="1"/>
    <col min="48" max="48" width="13.6640625" customWidth="1"/>
    <col min="49" max="49" width="1.33203125" customWidth="1"/>
    <col min="50" max="50" width="13.6640625" customWidth="1"/>
    <col min="51" max="51" width="1.33203125" customWidth="1"/>
    <col min="52" max="52" width="13.6640625" customWidth="1"/>
    <col min="53" max="53" width="1.33203125" customWidth="1"/>
    <col min="54" max="54" width="13.6640625" customWidth="1"/>
    <col min="55" max="55" width="1.33203125" customWidth="1"/>
    <col min="56" max="56" width="13.6640625" customWidth="1"/>
    <col min="57" max="57" width="1.33203125" customWidth="1"/>
    <col min="58" max="58" width="13.6640625" customWidth="1"/>
    <col min="59" max="59" width="1.33203125" customWidth="1"/>
    <col min="60" max="60" width="13.6640625" customWidth="1"/>
    <col min="61" max="61" width="1.33203125" customWidth="1"/>
  </cols>
  <sheetData>
    <row r="1" spans="1:61" ht="60" customHeight="1" thickBot="1" x14ac:dyDescent="0.3"/>
    <row r="2" spans="1:61" ht="12.75" customHeight="1" x14ac:dyDescent="0.25">
      <c r="A2" s="11"/>
      <c r="B2" s="6"/>
      <c r="C2" s="6"/>
      <c r="D2" s="6"/>
      <c r="E2" s="6"/>
      <c r="F2" s="298"/>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299"/>
      <c r="AQ2" s="300"/>
      <c r="AR2" s="300"/>
      <c r="AS2" s="299"/>
      <c r="AT2" s="299"/>
      <c r="AU2" s="300"/>
      <c r="AV2" s="300"/>
      <c r="AW2" s="299"/>
      <c r="AX2" s="299"/>
      <c r="AY2" s="300"/>
      <c r="AZ2" s="300"/>
      <c r="BA2" s="299"/>
      <c r="BB2" s="300"/>
      <c r="BC2" s="299"/>
      <c r="BD2" s="300"/>
      <c r="BE2" s="299"/>
      <c r="BF2" s="300"/>
      <c r="BG2" s="299"/>
      <c r="BH2" s="300"/>
      <c r="BI2" s="301"/>
    </row>
    <row r="3" spans="1:61" x14ac:dyDescent="0.25">
      <c r="A3" s="12" t="s">
        <v>32</v>
      </c>
      <c r="B3" s="5"/>
      <c r="C3" s="5"/>
      <c r="D3" s="5"/>
      <c r="E3" s="5"/>
      <c r="F3" s="302"/>
      <c r="G3" s="303"/>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03"/>
      <c r="BB3" s="112" t="s">
        <v>5</v>
      </c>
      <c r="BC3" s="303"/>
      <c r="BD3" s="112" t="s">
        <v>5</v>
      </c>
      <c r="BE3" s="303"/>
      <c r="BF3" s="112" t="s">
        <v>5</v>
      </c>
      <c r="BG3" s="303"/>
      <c r="BH3" s="112" t="s">
        <v>5</v>
      </c>
      <c r="BI3" s="305"/>
    </row>
    <row r="4" spans="1:61" x14ac:dyDescent="0.25">
      <c r="A4" s="43" t="str">
        <f>CONCATENATE(CONCATENATE("Municipalité de ",'#1 Identification'!G14," - ", "Année ",'#1 Identification'!G19))</f>
        <v>Municipalité de  - Année 2024</v>
      </c>
      <c r="B4" s="5"/>
      <c r="C4" s="5"/>
      <c r="D4" s="5"/>
      <c r="E4" s="5"/>
      <c r="F4" s="302"/>
      <c r="G4" s="303"/>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03"/>
      <c r="BB4" s="112" t="s">
        <v>4</v>
      </c>
      <c r="BC4" s="303"/>
      <c r="BD4" s="112" t="s">
        <v>4</v>
      </c>
      <c r="BE4" s="303"/>
      <c r="BF4" s="112" t="s">
        <v>4</v>
      </c>
      <c r="BG4" s="303"/>
      <c r="BH4" s="112" t="s">
        <v>4</v>
      </c>
      <c r="BI4" s="305"/>
    </row>
    <row r="5" spans="1:61" ht="15.75" customHeight="1" x14ac:dyDescent="0.25">
      <c r="A5" s="43"/>
      <c r="B5" s="44"/>
      <c r="C5" s="44"/>
      <c r="D5" s="44"/>
      <c r="E5" s="44"/>
      <c r="F5" s="302"/>
      <c r="G5" s="303"/>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03"/>
      <c r="BB5" s="112"/>
      <c r="BC5" s="303"/>
      <c r="BD5" s="112"/>
      <c r="BE5" s="303"/>
      <c r="BF5" s="112"/>
      <c r="BG5" s="303"/>
      <c r="BH5" s="112"/>
      <c r="BI5" s="305"/>
    </row>
    <row r="6" spans="1:61" ht="12.75" customHeight="1" thickBot="1" x14ac:dyDescent="0.3">
      <c r="A6" s="10"/>
      <c r="B6" s="14"/>
      <c r="C6" s="14"/>
      <c r="D6" s="14"/>
      <c r="E6" s="14"/>
      <c r="F6" s="307"/>
      <c r="G6" s="308"/>
      <c r="H6" s="309"/>
      <c r="I6" s="308"/>
      <c r="J6" s="309"/>
      <c r="K6" s="308"/>
      <c r="L6" s="309"/>
      <c r="M6" s="308"/>
      <c r="N6" s="308"/>
      <c r="O6" s="309"/>
      <c r="P6" s="308"/>
      <c r="Q6" s="309"/>
      <c r="R6" s="309"/>
      <c r="S6" s="308"/>
      <c r="T6" s="309"/>
      <c r="U6" s="308"/>
      <c r="V6" s="308"/>
      <c r="W6" s="309"/>
      <c r="X6" s="309"/>
      <c r="Y6" s="308"/>
      <c r="Z6" s="308"/>
      <c r="AA6" s="309"/>
      <c r="AB6" s="309"/>
      <c r="AC6" s="308"/>
      <c r="AD6" s="308"/>
      <c r="AE6" s="309"/>
      <c r="AF6" s="309"/>
      <c r="AG6" s="308"/>
      <c r="AH6" s="308"/>
      <c r="AI6" s="309"/>
      <c r="AJ6" s="309"/>
      <c r="AK6" s="308"/>
      <c r="AL6" s="308"/>
      <c r="AM6" s="309"/>
      <c r="AN6" s="309"/>
      <c r="AO6" s="308"/>
      <c r="AP6" s="308"/>
      <c r="AQ6" s="309"/>
      <c r="AR6" s="309"/>
      <c r="AS6" s="308"/>
      <c r="AT6" s="308"/>
      <c r="AU6" s="309"/>
      <c r="AV6" s="309"/>
      <c r="AW6" s="309"/>
      <c r="AX6" s="309"/>
      <c r="AY6" s="309"/>
      <c r="AZ6" s="309"/>
      <c r="BA6" s="308"/>
      <c r="BB6" s="309"/>
      <c r="BC6" s="308"/>
      <c r="BD6" s="309"/>
      <c r="BE6" s="308"/>
      <c r="BF6" s="309"/>
      <c r="BG6" s="308"/>
      <c r="BH6" s="309"/>
      <c r="BI6" s="310"/>
    </row>
    <row r="7" spans="1:61" ht="7.5" customHeight="1" x14ac:dyDescent="0.25">
      <c r="A7" s="13"/>
      <c r="B7" s="13"/>
      <c r="C7" s="13"/>
      <c r="D7" s="13"/>
      <c r="E7" s="13"/>
      <c r="G7" s="311"/>
      <c r="H7" s="312"/>
      <c r="I7" s="311"/>
      <c r="J7" s="312"/>
      <c r="K7" s="311"/>
      <c r="L7" s="312"/>
      <c r="M7" s="311"/>
      <c r="N7" s="312"/>
      <c r="O7" s="311"/>
      <c r="P7" s="312"/>
      <c r="Q7" s="311"/>
      <c r="R7" s="312"/>
      <c r="S7" s="311"/>
      <c r="T7" s="312"/>
      <c r="U7" s="311"/>
      <c r="V7" s="312"/>
      <c r="W7" s="311"/>
      <c r="X7" s="312"/>
      <c r="Y7" s="311"/>
      <c r="Z7" s="312"/>
      <c r="AA7" s="311"/>
      <c r="AB7" s="312"/>
      <c r="AC7" s="311"/>
      <c r="AD7" s="312"/>
      <c r="AE7" s="311"/>
      <c r="AF7" s="312"/>
      <c r="AG7" s="311"/>
      <c r="AH7" s="312"/>
      <c r="AI7" s="311"/>
      <c r="AJ7" s="312"/>
      <c r="AK7" s="311"/>
      <c r="AL7" s="312"/>
      <c r="AM7" s="311"/>
      <c r="AN7" s="312"/>
      <c r="AO7" s="311"/>
      <c r="AP7" s="312"/>
      <c r="AQ7" s="311"/>
      <c r="AR7" s="312"/>
      <c r="AS7" s="311"/>
      <c r="AT7" s="312"/>
      <c r="AU7" s="311"/>
      <c r="AV7" s="312"/>
      <c r="AW7" s="311"/>
      <c r="AX7" s="312"/>
      <c r="AY7" s="311"/>
      <c r="AZ7" s="312"/>
      <c r="BA7" s="311"/>
      <c r="BB7" s="312"/>
      <c r="BC7" s="311"/>
      <c r="BD7" s="312"/>
      <c r="BE7" s="311"/>
      <c r="BF7" s="312"/>
      <c r="BG7" s="311"/>
      <c r="BH7" s="312"/>
      <c r="BI7" s="311"/>
    </row>
    <row r="8" spans="1:61" ht="12" customHeight="1" thickBot="1" x14ac:dyDescent="0.3">
      <c r="G8" s="311"/>
      <c r="H8" s="373" t="s">
        <v>176</v>
      </c>
      <c r="I8" s="311"/>
      <c r="J8" s="312"/>
      <c r="K8" s="311"/>
      <c r="L8" s="312"/>
      <c r="M8" s="311"/>
      <c r="N8" s="312"/>
      <c r="O8" s="311"/>
      <c r="P8" s="312"/>
      <c r="Q8" s="311"/>
      <c r="R8" s="312"/>
      <c r="S8" s="311"/>
      <c r="T8" s="312"/>
      <c r="U8" s="311"/>
      <c r="V8" s="312"/>
      <c r="W8" s="311"/>
      <c r="X8" s="312"/>
      <c r="Y8" s="311"/>
      <c r="Z8" s="312"/>
      <c r="AA8" s="311"/>
      <c r="AB8" s="312"/>
      <c r="AC8" s="311"/>
      <c r="AD8" s="312"/>
      <c r="AE8" s="311"/>
      <c r="AF8" s="312"/>
      <c r="AG8" s="311"/>
      <c r="AH8" s="312"/>
      <c r="AI8" s="311"/>
      <c r="AJ8" s="312"/>
      <c r="AK8" s="311"/>
      <c r="AL8" s="312"/>
      <c r="AM8" s="311"/>
      <c r="AN8" s="312"/>
      <c r="AO8" s="311"/>
      <c r="AP8" s="312"/>
      <c r="AQ8" s="311"/>
      <c r="AR8" s="312"/>
      <c r="AS8" s="311"/>
      <c r="AT8" s="312"/>
      <c r="AU8" s="311"/>
      <c r="AV8" s="312"/>
      <c r="AW8" s="311"/>
      <c r="AX8" s="312"/>
      <c r="AY8" s="311"/>
      <c r="AZ8" s="312"/>
      <c r="BA8" s="311"/>
      <c r="BB8" s="312"/>
      <c r="BC8" s="311"/>
      <c r="BD8" s="312"/>
      <c r="BE8" s="311"/>
      <c r="BF8" s="312"/>
      <c r="BG8" s="311"/>
      <c r="BH8" s="312"/>
      <c r="BI8" s="311"/>
    </row>
    <row r="9" spans="1:61" ht="9" customHeight="1" x14ac:dyDescent="0.25">
      <c r="A9" s="54"/>
      <c r="B9" s="313"/>
      <c r="C9" s="313"/>
      <c r="D9" s="8"/>
      <c r="E9" s="314"/>
      <c r="F9" s="315"/>
      <c r="G9" s="316"/>
      <c r="H9" s="316"/>
      <c r="I9" s="316"/>
      <c r="J9" s="316"/>
      <c r="K9" s="316"/>
      <c r="L9" s="316"/>
      <c r="M9" s="316"/>
      <c r="N9" s="316"/>
      <c r="O9" s="316"/>
      <c r="P9" s="316"/>
      <c r="Q9" s="316"/>
      <c r="R9" s="316"/>
      <c r="S9" s="316"/>
      <c r="T9" s="316"/>
      <c r="U9" s="316"/>
      <c r="V9" s="316"/>
      <c r="W9" s="316"/>
      <c r="X9" s="316"/>
      <c r="Y9" s="317"/>
      <c r="Z9" s="316"/>
      <c r="AA9" s="316"/>
      <c r="AB9" s="316"/>
      <c r="AC9" s="316"/>
      <c r="AD9" s="316"/>
      <c r="AE9" s="316"/>
      <c r="AF9" s="316"/>
      <c r="AG9" s="316"/>
      <c r="AH9" s="316"/>
      <c r="AI9" s="316"/>
      <c r="AJ9" s="316"/>
      <c r="AK9" s="316"/>
      <c r="AL9" s="316"/>
      <c r="AM9" s="316"/>
      <c r="AN9" s="316"/>
      <c r="AO9" s="316"/>
      <c r="AP9" s="316"/>
      <c r="AQ9" s="317"/>
      <c r="AR9" s="316"/>
      <c r="AS9" s="316"/>
      <c r="AT9" s="316"/>
      <c r="AU9" s="316"/>
      <c r="AV9" s="316"/>
      <c r="AW9" s="316"/>
      <c r="AX9" s="316"/>
      <c r="AY9" s="316"/>
      <c r="AZ9" s="316"/>
      <c r="BA9" s="316"/>
      <c r="BB9" s="316"/>
      <c r="BC9" s="316"/>
      <c r="BD9" s="316"/>
      <c r="BE9" s="316"/>
      <c r="BF9" s="316"/>
      <c r="BG9" s="316"/>
      <c r="BH9" s="316"/>
      <c r="BI9" s="317"/>
    </row>
    <row r="10" spans="1:61" ht="18" customHeight="1" x14ac:dyDescent="0.25">
      <c r="A10" s="7" t="s">
        <v>20</v>
      </c>
      <c r="B10" s="318"/>
      <c r="C10" s="318"/>
      <c r="D10" s="319"/>
      <c r="E10" s="145"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320"/>
      <c r="G10" s="321"/>
      <c r="H10" s="152"/>
      <c r="I10" s="321"/>
      <c r="J10" s="152"/>
      <c r="K10" s="321"/>
      <c r="L10" s="152"/>
      <c r="M10" s="321"/>
      <c r="N10" s="152"/>
      <c r="O10" s="321"/>
      <c r="P10" s="152"/>
      <c r="Q10" s="321"/>
      <c r="R10" s="152"/>
      <c r="S10" s="321"/>
      <c r="T10" s="152"/>
      <c r="U10" s="321"/>
      <c r="V10" s="152"/>
      <c r="W10" s="321"/>
      <c r="X10" s="152"/>
      <c r="Y10" s="322"/>
      <c r="Z10" s="152"/>
      <c r="AA10" s="321"/>
      <c r="AB10" s="152"/>
      <c r="AC10" s="321"/>
      <c r="AD10" s="152"/>
      <c r="AE10" s="321"/>
      <c r="AF10" s="152"/>
      <c r="AG10" s="321"/>
      <c r="AH10" s="152"/>
      <c r="AI10" s="321"/>
      <c r="AJ10" s="152"/>
      <c r="AK10" s="321"/>
      <c r="AL10" s="152"/>
      <c r="AM10" s="321"/>
      <c r="AN10" s="152"/>
      <c r="AO10" s="321"/>
      <c r="AP10" s="152"/>
      <c r="AQ10" s="322"/>
      <c r="AR10" s="152"/>
      <c r="AS10" s="321"/>
      <c r="AT10" s="152"/>
      <c r="AU10" s="321"/>
      <c r="AV10" s="152"/>
      <c r="AW10" s="321"/>
      <c r="AX10" s="152"/>
      <c r="AY10" s="321"/>
      <c r="AZ10" s="152"/>
      <c r="BA10" s="321"/>
      <c r="BB10" s="152"/>
      <c r="BC10" s="321"/>
      <c r="BD10" s="152"/>
      <c r="BE10" s="321"/>
      <c r="BF10" s="152"/>
      <c r="BG10" s="321"/>
      <c r="BH10" s="152"/>
      <c r="BI10" s="322"/>
    </row>
    <row r="11" spans="1:61" ht="9" customHeight="1" x14ac:dyDescent="0.25">
      <c r="A11" s="46"/>
      <c r="B11" s="266"/>
      <c r="C11" s="266"/>
      <c r="D11" s="9"/>
      <c r="E11" s="168"/>
      <c r="F11" s="323"/>
      <c r="G11" s="321"/>
      <c r="H11" s="321"/>
      <c r="I11" s="321"/>
      <c r="J11" s="321"/>
      <c r="K11" s="321"/>
      <c r="L11" s="321"/>
      <c r="M11" s="321"/>
      <c r="N11" s="321"/>
      <c r="O11" s="321"/>
      <c r="P11" s="321"/>
      <c r="Q11" s="321"/>
      <c r="R11" s="321"/>
      <c r="S11" s="321"/>
      <c r="T11" s="321"/>
      <c r="U11" s="321"/>
      <c r="V11" s="321"/>
      <c r="W11" s="321"/>
      <c r="X11" s="321"/>
      <c r="Y11" s="322"/>
      <c r="Z11" s="321"/>
      <c r="AA11" s="321"/>
      <c r="AB11" s="321"/>
      <c r="AC11" s="321"/>
      <c r="AD11" s="321"/>
      <c r="AE11" s="321"/>
      <c r="AF11" s="321"/>
      <c r="AG11" s="321"/>
      <c r="AH11" s="321"/>
      <c r="AI11" s="321"/>
      <c r="AJ11" s="321"/>
      <c r="AK11" s="321"/>
      <c r="AL11" s="321"/>
      <c r="AM11" s="321"/>
      <c r="AN11" s="321"/>
      <c r="AO11" s="321"/>
      <c r="AP11" s="321"/>
      <c r="AQ11" s="322"/>
      <c r="AR11" s="321"/>
      <c r="AS11" s="321"/>
      <c r="AT11" s="321"/>
      <c r="AU11" s="321"/>
      <c r="AV11" s="321"/>
      <c r="AW11" s="321"/>
      <c r="AX11" s="321"/>
      <c r="AY11" s="321"/>
      <c r="AZ11" s="321"/>
      <c r="BA11" s="321"/>
      <c r="BB11" s="321"/>
      <c r="BC11" s="321"/>
      <c r="BD11" s="321"/>
      <c r="BE11" s="321"/>
      <c r="BF11" s="321"/>
      <c r="BG11" s="321"/>
      <c r="BH11" s="321"/>
      <c r="BI11" s="322"/>
    </row>
    <row r="12" spans="1:61" ht="9" customHeight="1" x14ac:dyDescent="0.25">
      <c r="A12" s="324"/>
      <c r="B12" s="15"/>
      <c r="C12" s="15"/>
      <c r="D12" s="9"/>
      <c r="E12" s="113"/>
      <c r="F12" s="153"/>
      <c r="G12" s="321"/>
      <c r="H12" s="321"/>
      <c r="I12" s="321"/>
      <c r="J12" s="321"/>
      <c r="K12" s="321"/>
      <c r="L12" s="321"/>
      <c r="M12" s="321"/>
      <c r="N12" s="321"/>
      <c r="O12" s="321"/>
      <c r="P12" s="321"/>
      <c r="Q12" s="321"/>
      <c r="R12" s="321"/>
      <c r="S12" s="321"/>
      <c r="T12" s="321"/>
      <c r="U12" s="321"/>
      <c r="V12" s="321"/>
      <c r="W12" s="321"/>
      <c r="X12" s="321"/>
      <c r="Y12" s="322"/>
      <c r="Z12" s="321"/>
      <c r="AA12" s="321"/>
      <c r="AB12" s="321"/>
      <c r="AC12" s="321"/>
      <c r="AD12" s="321"/>
      <c r="AE12" s="321"/>
      <c r="AF12" s="321"/>
      <c r="AG12" s="321"/>
      <c r="AH12" s="321"/>
      <c r="AI12" s="321"/>
      <c r="AJ12" s="321"/>
      <c r="AK12" s="321"/>
      <c r="AL12" s="321"/>
      <c r="AM12" s="321"/>
      <c r="AN12" s="321"/>
      <c r="AO12" s="321"/>
      <c r="AP12" s="321"/>
      <c r="AQ12" s="322"/>
      <c r="AR12" s="321"/>
      <c r="AS12" s="321"/>
      <c r="AT12" s="321"/>
      <c r="AU12" s="321"/>
      <c r="AV12" s="321"/>
      <c r="AW12" s="321"/>
      <c r="AX12" s="321"/>
      <c r="AY12" s="321"/>
      <c r="AZ12" s="321"/>
      <c r="BA12" s="321"/>
      <c r="BB12" s="321"/>
      <c r="BC12" s="321"/>
      <c r="BD12" s="321"/>
      <c r="BE12" s="321"/>
      <c r="BF12" s="321"/>
      <c r="BG12" s="321"/>
      <c r="BH12" s="321"/>
      <c r="BI12" s="322"/>
    </row>
    <row r="13" spans="1:61" ht="15" customHeight="1" x14ac:dyDescent="0.25">
      <c r="A13" s="7" t="s">
        <v>21</v>
      </c>
      <c r="B13" s="325"/>
      <c r="C13" s="325"/>
      <c r="D13" s="9"/>
      <c r="E13" s="113"/>
      <c r="F13" s="153"/>
      <c r="G13" s="321"/>
      <c r="H13" s="321"/>
      <c r="I13" s="321"/>
      <c r="J13" s="321"/>
      <c r="K13" s="321"/>
      <c r="L13" s="321"/>
      <c r="M13" s="321"/>
      <c r="N13" s="321"/>
      <c r="O13" s="321"/>
      <c r="P13" s="321"/>
      <c r="Q13" s="321"/>
      <c r="R13" s="321"/>
      <c r="S13" s="321"/>
      <c r="T13" s="321"/>
      <c r="U13" s="321"/>
      <c r="V13" s="321"/>
      <c r="W13" s="321"/>
      <c r="X13" s="321"/>
      <c r="Y13" s="322"/>
      <c r="Z13" s="321"/>
      <c r="AA13" s="321"/>
      <c r="AB13" s="321"/>
      <c r="AC13" s="321"/>
      <c r="AD13" s="321"/>
      <c r="AE13" s="321"/>
      <c r="AF13" s="321"/>
      <c r="AG13" s="321"/>
      <c r="AH13" s="321"/>
      <c r="AI13" s="321"/>
      <c r="AJ13" s="321"/>
      <c r="AK13" s="321"/>
      <c r="AL13" s="321"/>
      <c r="AM13" s="321"/>
      <c r="AN13" s="321"/>
      <c r="AO13" s="321"/>
      <c r="AP13" s="321"/>
      <c r="AQ13" s="322"/>
      <c r="AR13" s="321"/>
      <c r="AS13" s="321"/>
      <c r="AT13" s="321"/>
      <c r="AU13" s="321"/>
      <c r="AV13" s="321"/>
      <c r="AW13" s="321"/>
      <c r="AX13" s="321"/>
      <c r="AY13" s="321"/>
      <c r="AZ13" s="321"/>
      <c r="BA13" s="321"/>
      <c r="BB13" s="321"/>
      <c r="BC13" s="321"/>
      <c r="BD13" s="321"/>
      <c r="BE13" s="321"/>
      <c r="BF13" s="321"/>
      <c r="BG13" s="321"/>
      <c r="BH13" s="321"/>
      <c r="BI13" s="322"/>
    </row>
    <row r="14" spans="1:61" ht="9" customHeight="1" x14ac:dyDescent="0.25">
      <c r="A14" s="46"/>
      <c r="B14" s="266"/>
      <c r="C14" s="266"/>
      <c r="D14" s="9"/>
      <c r="E14" s="168"/>
      <c r="F14" s="323"/>
      <c r="G14" s="321"/>
      <c r="H14" s="321"/>
      <c r="I14" s="321"/>
      <c r="J14" s="321"/>
      <c r="K14" s="321"/>
      <c r="L14" s="321"/>
      <c r="M14" s="321"/>
      <c r="N14" s="321"/>
      <c r="O14" s="321"/>
      <c r="P14" s="321"/>
      <c r="Q14" s="321"/>
      <c r="R14" s="321"/>
      <c r="S14" s="321"/>
      <c r="T14" s="321"/>
      <c r="U14" s="321"/>
      <c r="V14" s="321"/>
      <c r="W14" s="321"/>
      <c r="X14" s="321"/>
      <c r="Y14" s="322"/>
      <c r="Z14" s="321"/>
      <c r="AA14" s="321"/>
      <c r="AB14" s="321"/>
      <c r="AC14" s="321"/>
      <c r="AD14" s="321"/>
      <c r="AE14" s="321"/>
      <c r="AF14" s="321"/>
      <c r="AG14" s="321"/>
      <c r="AH14" s="321"/>
      <c r="AI14" s="321"/>
      <c r="AJ14" s="321"/>
      <c r="AK14" s="321"/>
      <c r="AL14" s="321"/>
      <c r="AM14" s="321"/>
      <c r="AN14" s="321"/>
      <c r="AO14" s="321"/>
      <c r="AP14" s="321"/>
      <c r="AQ14" s="322"/>
      <c r="AR14" s="321"/>
      <c r="AS14" s="321"/>
      <c r="AT14" s="321"/>
      <c r="AU14" s="321"/>
      <c r="AV14" s="321"/>
      <c r="AW14" s="321"/>
      <c r="AX14" s="321"/>
      <c r="AY14" s="321"/>
      <c r="AZ14" s="321"/>
      <c r="BA14" s="321"/>
      <c r="BB14" s="321"/>
      <c r="BC14" s="321"/>
      <c r="BD14" s="321"/>
      <c r="BE14" s="321"/>
      <c r="BF14" s="321"/>
      <c r="BG14" s="321"/>
      <c r="BH14" s="321"/>
      <c r="BI14" s="322"/>
    </row>
    <row r="15" spans="1:61" ht="15" customHeight="1" x14ac:dyDescent="0.25">
      <c r="A15" s="326"/>
      <c r="B15" s="15" t="s">
        <v>34</v>
      </c>
      <c r="C15" s="15"/>
      <c r="D15" s="9"/>
      <c r="E15" s="145"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321"/>
      <c r="H15" s="152"/>
      <c r="I15" s="321"/>
      <c r="J15" s="152"/>
      <c r="K15" s="321"/>
      <c r="L15" s="152"/>
      <c r="M15" s="321"/>
      <c r="N15" s="152"/>
      <c r="O15" s="321"/>
      <c r="P15" s="152"/>
      <c r="Q15" s="321"/>
      <c r="R15" s="152"/>
      <c r="S15" s="321"/>
      <c r="T15" s="152"/>
      <c r="U15" s="321"/>
      <c r="V15" s="152"/>
      <c r="W15" s="321"/>
      <c r="X15" s="152"/>
      <c r="Y15" s="322"/>
      <c r="Z15" s="152"/>
      <c r="AA15" s="321"/>
      <c r="AB15" s="152"/>
      <c r="AC15" s="321"/>
      <c r="AD15" s="152"/>
      <c r="AE15" s="321"/>
      <c r="AF15" s="152"/>
      <c r="AG15" s="321"/>
      <c r="AH15" s="152"/>
      <c r="AI15" s="321"/>
      <c r="AJ15" s="152"/>
      <c r="AK15" s="321"/>
      <c r="AL15" s="152"/>
      <c r="AM15" s="321"/>
      <c r="AN15" s="152"/>
      <c r="AO15" s="321"/>
      <c r="AP15" s="152"/>
      <c r="AQ15" s="322"/>
      <c r="AR15" s="152"/>
      <c r="AS15" s="321"/>
      <c r="AT15" s="152"/>
      <c r="AU15" s="321"/>
      <c r="AV15" s="152"/>
      <c r="AW15" s="321"/>
      <c r="AX15" s="152"/>
      <c r="AY15" s="321"/>
      <c r="AZ15" s="152"/>
      <c r="BA15" s="321"/>
      <c r="BB15" s="152"/>
      <c r="BC15" s="321"/>
      <c r="BD15" s="152"/>
      <c r="BE15" s="321"/>
      <c r="BF15" s="152"/>
      <c r="BG15" s="321"/>
      <c r="BH15" s="152"/>
      <c r="BI15" s="322"/>
    </row>
    <row r="16" spans="1:61" ht="9" customHeight="1" x14ac:dyDescent="0.25">
      <c r="A16" s="46"/>
      <c r="B16" s="266"/>
      <c r="C16" s="266"/>
      <c r="D16" s="9"/>
      <c r="E16" s="168"/>
      <c r="F16" s="323"/>
      <c r="G16" s="321"/>
      <c r="H16" s="321"/>
      <c r="I16" s="321"/>
      <c r="J16" s="321"/>
      <c r="K16" s="321"/>
      <c r="L16" s="321"/>
      <c r="M16" s="321"/>
      <c r="N16" s="321"/>
      <c r="O16" s="321"/>
      <c r="P16" s="321"/>
      <c r="Q16" s="321"/>
      <c r="R16" s="321"/>
      <c r="S16" s="321"/>
      <c r="T16" s="321"/>
      <c r="U16" s="321"/>
      <c r="V16" s="321"/>
      <c r="W16" s="321"/>
      <c r="X16" s="321"/>
      <c r="Y16" s="322"/>
      <c r="Z16" s="321"/>
      <c r="AA16" s="321"/>
      <c r="AB16" s="321"/>
      <c r="AC16" s="321"/>
      <c r="AD16" s="321"/>
      <c r="AE16" s="321"/>
      <c r="AF16" s="321"/>
      <c r="AG16" s="321"/>
      <c r="AH16" s="321"/>
      <c r="AI16" s="321"/>
      <c r="AJ16" s="321"/>
      <c r="AK16" s="321"/>
      <c r="AL16" s="321"/>
      <c r="AM16" s="321"/>
      <c r="AN16" s="321"/>
      <c r="AO16" s="321"/>
      <c r="AP16" s="321"/>
      <c r="AQ16" s="322"/>
      <c r="AR16" s="321"/>
      <c r="AS16" s="321"/>
      <c r="AT16" s="321"/>
      <c r="AU16" s="321"/>
      <c r="AV16" s="321"/>
      <c r="AW16" s="321"/>
      <c r="AX16" s="321"/>
      <c r="AY16" s="321"/>
      <c r="AZ16" s="321"/>
      <c r="BA16" s="321"/>
      <c r="BB16" s="321"/>
      <c r="BC16" s="321"/>
      <c r="BD16" s="321"/>
      <c r="BE16" s="321"/>
      <c r="BF16" s="321"/>
      <c r="BG16" s="321"/>
      <c r="BH16" s="321"/>
      <c r="BI16" s="322"/>
    </row>
    <row r="17" spans="1:61" ht="15" customHeight="1" x14ac:dyDescent="0.25">
      <c r="A17" s="324"/>
      <c r="B17" s="15" t="s">
        <v>123</v>
      </c>
      <c r="C17" s="15"/>
      <c r="D17" s="9"/>
      <c r="E17" s="145"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321"/>
      <c r="H17" s="152"/>
      <c r="I17" s="321"/>
      <c r="J17" s="152"/>
      <c r="K17" s="321"/>
      <c r="L17" s="152"/>
      <c r="M17" s="321"/>
      <c r="N17" s="152"/>
      <c r="O17" s="321"/>
      <c r="P17" s="152"/>
      <c r="Q17" s="321"/>
      <c r="R17" s="152"/>
      <c r="S17" s="321"/>
      <c r="T17" s="152"/>
      <c r="U17" s="321"/>
      <c r="V17" s="152"/>
      <c r="W17" s="321"/>
      <c r="X17" s="152"/>
      <c r="Y17" s="322"/>
      <c r="Z17" s="152"/>
      <c r="AA17" s="321"/>
      <c r="AB17" s="152"/>
      <c r="AC17" s="321"/>
      <c r="AD17" s="152"/>
      <c r="AE17" s="321"/>
      <c r="AF17" s="152"/>
      <c r="AG17" s="321"/>
      <c r="AH17" s="152"/>
      <c r="AI17" s="321"/>
      <c r="AJ17" s="152"/>
      <c r="AK17" s="321"/>
      <c r="AL17" s="152"/>
      <c r="AM17" s="321"/>
      <c r="AN17" s="152"/>
      <c r="AO17" s="321"/>
      <c r="AP17" s="152"/>
      <c r="AQ17" s="322"/>
      <c r="AR17" s="152"/>
      <c r="AS17" s="321"/>
      <c r="AT17" s="152"/>
      <c r="AU17" s="321"/>
      <c r="AV17" s="152"/>
      <c r="AW17" s="321"/>
      <c r="AX17" s="152"/>
      <c r="AY17" s="321"/>
      <c r="AZ17" s="152"/>
      <c r="BA17" s="321"/>
      <c r="BB17" s="152"/>
      <c r="BC17" s="321"/>
      <c r="BD17" s="152"/>
      <c r="BE17" s="321"/>
      <c r="BF17" s="152"/>
      <c r="BG17" s="321"/>
      <c r="BH17" s="152"/>
      <c r="BI17" s="322"/>
    </row>
    <row r="18" spans="1:61" ht="9" customHeight="1" x14ac:dyDescent="0.25">
      <c r="A18" s="46"/>
      <c r="B18" s="266"/>
      <c r="C18" s="266"/>
      <c r="D18" s="9"/>
      <c r="E18" s="168"/>
      <c r="F18" s="323"/>
      <c r="G18" s="321"/>
      <c r="H18" s="321"/>
      <c r="I18" s="321"/>
      <c r="J18" s="321"/>
      <c r="K18" s="321"/>
      <c r="L18" s="321"/>
      <c r="M18" s="321"/>
      <c r="N18" s="321"/>
      <c r="O18" s="321"/>
      <c r="P18" s="321"/>
      <c r="Q18" s="321"/>
      <c r="R18" s="321"/>
      <c r="S18" s="321"/>
      <c r="T18" s="321"/>
      <c r="U18" s="321"/>
      <c r="V18" s="321"/>
      <c r="W18" s="321"/>
      <c r="X18" s="321"/>
      <c r="Y18" s="322"/>
      <c r="Z18" s="321"/>
      <c r="AA18" s="321"/>
      <c r="AB18" s="321"/>
      <c r="AC18" s="321"/>
      <c r="AD18" s="321"/>
      <c r="AE18" s="321"/>
      <c r="AF18" s="321"/>
      <c r="AG18" s="321"/>
      <c r="AH18" s="321"/>
      <c r="AI18" s="321"/>
      <c r="AJ18" s="321"/>
      <c r="AK18" s="321"/>
      <c r="AL18" s="321"/>
      <c r="AM18" s="321"/>
      <c r="AN18" s="321"/>
      <c r="AO18" s="321"/>
      <c r="AP18" s="321"/>
      <c r="AQ18" s="322"/>
      <c r="AR18" s="321"/>
      <c r="AS18" s="321"/>
      <c r="AT18" s="321"/>
      <c r="AU18" s="321"/>
      <c r="AV18" s="321"/>
      <c r="AW18" s="321"/>
      <c r="AX18" s="321"/>
      <c r="AY18" s="321"/>
      <c r="AZ18" s="321"/>
      <c r="BA18" s="321"/>
      <c r="BB18" s="321"/>
      <c r="BC18" s="321"/>
      <c r="BD18" s="321"/>
      <c r="BE18" s="321"/>
      <c r="BF18" s="321"/>
      <c r="BG18" s="321"/>
      <c r="BH18" s="321"/>
      <c r="BI18" s="322"/>
    </row>
    <row r="19" spans="1:61" ht="15" customHeight="1" x14ac:dyDescent="0.25">
      <c r="A19" s="324"/>
      <c r="B19" s="15" t="s">
        <v>23</v>
      </c>
      <c r="C19" s="15"/>
      <c r="D19" s="9"/>
      <c r="E19" s="145"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321"/>
      <c r="H19" s="152"/>
      <c r="I19" s="321"/>
      <c r="J19" s="152"/>
      <c r="K19" s="321"/>
      <c r="L19" s="152"/>
      <c r="M19" s="321"/>
      <c r="N19" s="152"/>
      <c r="O19" s="321"/>
      <c r="P19" s="152"/>
      <c r="Q19" s="321"/>
      <c r="R19" s="152"/>
      <c r="S19" s="321"/>
      <c r="T19" s="152"/>
      <c r="U19" s="321"/>
      <c r="V19" s="152"/>
      <c r="W19" s="321"/>
      <c r="X19" s="152"/>
      <c r="Y19" s="322"/>
      <c r="Z19" s="152"/>
      <c r="AA19" s="321"/>
      <c r="AB19" s="152"/>
      <c r="AC19" s="321"/>
      <c r="AD19" s="152"/>
      <c r="AE19" s="321"/>
      <c r="AF19" s="152"/>
      <c r="AG19" s="321"/>
      <c r="AH19" s="152"/>
      <c r="AI19" s="321"/>
      <c r="AJ19" s="152"/>
      <c r="AK19" s="321"/>
      <c r="AL19" s="152"/>
      <c r="AM19" s="321"/>
      <c r="AN19" s="152"/>
      <c r="AO19" s="321"/>
      <c r="AP19" s="152"/>
      <c r="AQ19" s="322"/>
      <c r="AR19" s="152"/>
      <c r="AS19" s="321"/>
      <c r="AT19" s="152"/>
      <c r="AU19" s="321"/>
      <c r="AV19" s="152"/>
      <c r="AW19" s="321"/>
      <c r="AX19" s="152"/>
      <c r="AY19" s="321"/>
      <c r="AZ19" s="152"/>
      <c r="BA19" s="321"/>
      <c r="BB19" s="152"/>
      <c r="BC19" s="321"/>
      <c r="BD19" s="152"/>
      <c r="BE19" s="321"/>
      <c r="BF19" s="152"/>
      <c r="BG19" s="321"/>
      <c r="BH19" s="152"/>
      <c r="BI19" s="322"/>
    </row>
    <row r="20" spans="1:61" ht="9" customHeight="1" x14ac:dyDescent="0.25">
      <c r="A20" s="46"/>
      <c r="B20" s="266"/>
      <c r="C20" s="266"/>
      <c r="D20" s="9"/>
      <c r="E20" s="168"/>
      <c r="F20" s="323"/>
      <c r="G20" s="321"/>
      <c r="H20" s="321"/>
      <c r="I20" s="321"/>
      <c r="J20" s="321"/>
      <c r="K20" s="321"/>
      <c r="L20" s="321"/>
      <c r="M20" s="321"/>
      <c r="N20" s="321"/>
      <c r="O20" s="321"/>
      <c r="P20" s="321"/>
      <c r="Q20" s="321"/>
      <c r="R20" s="321"/>
      <c r="S20" s="321"/>
      <c r="T20" s="321"/>
      <c r="U20" s="321"/>
      <c r="V20" s="321"/>
      <c r="W20" s="321"/>
      <c r="X20" s="321"/>
      <c r="Y20" s="322"/>
      <c r="Z20" s="321"/>
      <c r="AA20" s="321"/>
      <c r="AB20" s="321"/>
      <c r="AC20" s="321"/>
      <c r="AD20" s="321"/>
      <c r="AE20" s="321"/>
      <c r="AF20" s="321"/>
      <c r="AG20" s="321"/>
      <c r="AH20" s="321"/>
      <c r="AI20" s="321"/>
      <c r="AJ20" s="321"/>
      <c r="AK20" s="321"/>
      <c r="AL20" s="321"/>
      <c r="AM20" s="321"/>
      <c r="AN20" s="321"/>
      <c r="AO20" s="321"/>
      <c r="AP20" s="321"/>
      <c r="AQ20" s="322"/>
      <c r="AR20" s="321"/>
      <c r="AS20" s="321"/>
      <c r="AT20" s="321"/>
      <c r="AU20" s="321"/>
      <c r="AV20" s="321"/>
      <c r="AW20" s="321"/>
      <c r="AX20" s="321"/>
      <c r="AY20" s="321"/>
      <c r="AZ20" s="321"/>
      <c r="BA20" s="321"/>
      <c r="BB20" s="321"/>
      <c r="BC20" s="321"/>
      <c r="BD20" s="321"/>
      <c r="BE20" s="321"/>
      <c r="BF20" s="321"/>
      <c r="BG20" s="321"/>
      <c r="BH20" s="321"/>
      <c r="BI20" s="322"/>
    </row>
    <row r="21" spans="1:61" ht="15" customHeight="1" x14ac:dyDescent="0.25">
      <c r="A21" s="324"/>
      <c r="B21" s="20" t="s">
        <v>122</v>
      </c>
      <c r="C21" s="88"/>
      <c r="D21" s="9"/>
      <c r="E21" s="145"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321"/>
      <c r="H21" s="152"/>
      <c r="I21" s="321"/>
      <c r="J21" s="152"/>
      <c r="K21" s="321"/>
      <c r="L21" s="152"/>
      <c r="M21" s="321"/>
      <c r="N21" s="152"/>
      <c r="O21" s="321"/>
      <c r="P21" s="152"/>
      <c r="Q21" s="321"/>
      <c r="R21" s="152"/>
      <c r="S21" s="321"/>
      <c r="T21" s="152"/>
      <c r="U21" s="321"/>
      <c r="V21" s="152"/>
      <c r="W21" s="321"/>
      <c r="X21" s="152"/>
      <c r="Y21" s="322"/>
      <c r="Z21" s="152"/>
      <c r="AA21" s="321"/>
      <c r="AB21" s="152"/>
      <c r="AC21" s="321"/>
      <c r="AD21" s="152"/>
      <c r="AE21" s="321"/>
      <c r="AF21" s="152"/>
      <c r="AG21" s="321"/>
      <c r="AH21" s="152"/>
      <c r="AI21" s="321"/>
      <c r="AJ21" s="152"/>
      <c r="AK21" s="321"/>
      <c r="AL21" s="152"/>
      <c r="AM21" s="321"/>
      <c r="AN21" s="152"/>
      <c r="AO21" s="321"/>
      <c r="AP21" s="152"/>
      <c r="AQ21" s="322"/>
      <c r="AR21" s="152"/>
      <c r="AS21" s="321"/>
      <c r="AT21" s="152"/>
      <c r="AU21" s="321"/>
      <c r="AV21" s="152"/>
      <c r="AW21" s="321"/>
      <c r="AX21" s="152"/>
      <c r="AY21" s="321"/>
      <c r="AZ21" s="152"/>
      <c r="BA21" s="321"/>
      <c r="BB21" s="152"/>
      <c r="BC21" s="321"/>
      <c r="BD21" s="152"/>
      <c r="BE21" s="321"/>
      <c r="BF21" s="152"/>
      <c r="BG21" s="321"/>
      <c r="BH21" s="152"/>
      <c r="BI21" s="322"/>
    </row>
    <row r="22" spans="1:61" ht="9" customHeight="1" x14ac:dyDescent="0.25">
      <c r="A22" s="46"/>
      <c r="B22" s="266"/>
      <c r="C22" s="266"/>
      <c r="D22" s="9"/>
      <c r="E22" s="168"/>
      <c r="F22" s="323"/>
      <c r="G22" s="321"/>
      <c r="H22" s="321"/>
      <c r="I22" s="321"/>
      <c r="J22" s="321"/>
      <c r="K22" s="321"/>
      <c r="L22" s="321"/>
      <c r="M22" s="321"/>
      <c r="N22" s="321"/>
      <c r="O22" s="321"/>
      <c r="P22" s="321"/>
      <c r="Q22" s="321"/>
      <c r="R22" s="321"/>
      <c r="S22" s="321"/>
      <c r="T22" s="321"/>
      <c r="U22" s="321"/>
      <c r="V22" s="321"/>
      <c r="W22" s="321"/>
      <c r="X22" s="321"/>
      <c r="Y22" s="322"/>
      <c r="Z22" s="321"/>
      <c r="AA22" s="321"/>
      <c r="AB22" s="321"/>
      <c r="AC22" s="321"/>
      <c r="AD22" s="321"/>
      <c r="AE22" s="321"/>
      <c r="AF22" s="321"/>
      <c r="AG22" s="321"/>
      <c r="AH22" s="321"/>
      <c r="AI22" s="321"/>
      <c r="AJ22" s="321"/>
      <c r="AK22" s="321"/>
      <c r="AL22" s="321"/>
      <c r="AM22" s="321"/>
      <c r="AN22" s="321"/>
      <c r="AO22" s="321"/>
      <c r="AP22" s="321"/>
      <c r="AQ22" s="322"/>
      <c r="AR22" s="321"/>
      <c r="AS22" s="321"/>
      <c r="AT22" s="321"/>
      <c r="AU22" s="321"/>
      <c r="AV22" s="321"/>
      <c r="AW22" s="321"/>
      <c r="AX22" s="321"/>
      <c r="AY22" s="321"/>
      <c r="AZ22" s="321"/>
      <c r="BA22" s="321"/>
      <c r="BB22" s="321"/>
      <c r="BC22" s="321"/>
      <c r="BD22" s="321"/>
      <c r="BE22" s="321"/>
      <c r="BF22" s="321"/>
      <c r="BG22" s="321"/>
      <c r="BH22" s="321"/>
      <c r="BI22" s="322"/>
    </row>
    <row r="23" spans="1:61" ht="15" customHeight="1" x14ac:dyDescent="0.25">
      <c r="A23" s="324"/>
      <c r="B23" s="15" t="s">
        <v>115</v>
      </c>
      <c r="C23" s="15"/>
      <c r="D23" s="45"/>
      <c r="E23" s="145"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321"/>
      <c r="H23" s="152"/>
      <c r="I23" s="321"/>
      <c r="J23" s="152"/>
      <c r="K23" s="321"/>
      <c r="L23" s="152"/>
      <c r="M23" s="321"/>
      <c r="N23" s="152"/>
      <c r="O23" s="321"/>
      <c r="P23" s="152"/>
      <c r="Q23" s="321"/>
      <c r="R23" s="152"/>
      <c r="S23" s="321"/>
      <c r="T23" s="152"/>
      <c r="U23" s="321"/>
      <c r="V23" s="152"/>
      <c r="W23" s="321"/>
      <c r="X23" s="152"/>
      <c r="Y23" s="322"/>
      <c r="Z23" s="152"/>
      <c r="AA23" s="321"/>
      <c r="AB23" s="152"/>
      <c r="AC23" s="321"/>
      <c r="AD23" s="152"/>
      <c r="AE23" s="321"/>
      <c r="AF23" s="152"/>
      <c r="AG23" s="321"/>
      <c r="AH23" s="152"/>
      <c r="AI23" s="321"/>
      <c r="AJ23" s="152"/>
      <c r="AK23" s="321"/>
      <c r="AL23" s="152"/>
      <c r="AM23" s="321"/>
      <c r="AN23" s="152"/>
      <c r="AO23" s="321"/>
      <c r="AP23" s="152"/>
      <c r="AQ23" s="322"/>
      <c r="AR23" s="152"/>
      <c r="AS23" s="321"/>
      <c r="AT23" s="152"/>
      <c r="AU23" s="321"/>
      <c r="AV23" s="152"/>
      <c r="AW23" s="321"/>
      <c r="AX23" s="152"/>
      <c r="AY23" s="321"/>
      <c r="AZ23" s="152"/>
      <c r="BA23" s="321"/>
      <c r="BB23" s="152"/>
      <c r="BC23" s="321"/>
      <c r="BD23" s="152"/>
      <c r="BE23" s="321"/>
      <c r="BF23" s="152"/>
      <c r="BG23" s="321"/>
      <c r="BH23" s="152"/>
      <c r="BI23" s="322"/>
    </row>
    <row r="24" spans="1:61" ht="9" customHeight="1" x14ac:dyDescent="0.25">
      <c r="A24" s="46"/>
      <c r="B24" s="266"/>
      <c r="C24" s="266"/>
      <c r="D24" s="9"/>
      <c r="E24" s="168"/>
      <c r="F24" s="323"/>
      <c r="G24" s="321"/>
      <c r="H24" s="321"/>
      <c r="I24" s="321"/>
      <c r="J24" s="321"/>
      <c r="K24" s="321"/>
      <c r="L24" s="321"/>
      <c r="M24" s="321"/>
      <c r="N24" s="321"/>
      <c r="O24" s="321"/>
      <c r="P24" s="321"/>
      <c r="Q24" s="321"/>
      <c r="R24" s="321"/>
      <c r="S24" s="321"/>
      <c r="T24" s="321"/>
      <c r="U24" s="321"/>
      <c r="V24" s="321"/>
      <c r="W24" s="321"/>
      <c r="X24" s="321"/>
      <c r="Y24" s="322"/>
      <c r="Z24" s="321"/>
      <c r="AA24" s="321"/>
      <c r="AB24" s="321"/>
      <c r="AC24" s="321"/>
      <c r="AD24" s="321"/>
      <c r="AE24" s="321"/>
      <c r="AF24" s="321"/>
      <c r="AG24" s="321"/>
      <c r="AH24" s="321"/>
      <c r="AI24" s="321"/>
      <c r="AJ24" s="321"/>
      <c r="AK24" s="321"/>
      <c r="AL24" s="321"/>
      <c r="AM24" s="321"/>
      <c r="AN24" s="321"/>
      <c r="AO24" s="321"/>
      <c r="AP24" s="321"/>
      <c r="AQ24" s="322"/>
      <c r="AR24" s="321"/>
      <c r="AS24" s="321"/>
      <c r="AT24" s="321"/>
      <c r="AU24" s="321"/>
      <c r="AV24" s="321"/>
      <c r="AW24" s="321"/>
      <c r="AX24" s="321"/>
      <c r="AY24" s="321"/>
      <c r="AZ24" s="321"/>
      <c r="BA24" s="321"/>
      <c r="BB24" s="321"/>
      <c r="BC24" s="321"/>
      <c r="BD24" s="321"/>
      <c r="BE24" s="321"/>
      <c r="BF24" s="321"/>
      <c r="BG24" s="321"/>
      <c r="BH24" s="321"/>
      <c r="BI24" s="322"/>
    </row>
    <row r="25" spans="1:61" ht="15" customHeight="1" x14ac:dyDescent="0.25">
      <c r="A25" s="324"/>
      <c r="B25" s="15" t="s">
        <v>24</v>
      </c>
      <c r="C25" s="15"/>
      <c r="D25" s="45"/>
      <c r="E25" s="145"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322"/>
      <c r="G25" s="321"/>
      <c r="H25" s="152"/>
      <c r="I25" s="321"/>
      <c r="J25" s="152"/>
      <c r="K25" s="321"/>
      <c r="L25" s="152"/>
      <c r="M25" s="321"/>
      <c r="N25" s="152"/>
      <c r="O25" s="321"/>
      <c r="P25" s="152"/>
      <c r="Q25" s="321"/>
      <c r="R25" s="152"/>
      <c r="S25" s="321"/>
      <c r="T25" s="152"/>
      <c r="U25" s="321"/>
      <c r="V25" s="152"/>
      <c r="W25" s="321"/>
      <c r="X25" s="152"/>
      <c r="Y25" s="322"/>
      <c r="Z25" s="152"/>
      <c r="AA25" s="321"/>
      <c r="AB25" s="152"/>
      <c r="AC25" s="321"/>
      <c r="AD25" s="152"/>
      <c r="AE25" s="321"/>
      <c r="AF25" s="152"/>
      <c r="AG25" s="321"/>
      <c r="AH25" s="152"/>
      <c r="AI25" s="321"/>
      <c r="AJ25" s="152"/>
      <c r="AK25" s="321"/>
      <c r="AL25" s="152"/>
      <c r="AM25" s="321"/>
      <c r="AN25" s="152"/>
      <c r="AO25" s="321"/>
      <c r="AP25" s="152"/>
      <c r="AQ25" s="322"/>
      <c r="AR25" s="152"/>
      <c r="AS25" s="321"/>
      <c r="AT25" s="152"/>
      <c r="AU25" s="321"/>
      <c r="AV25" s="152"/>
      <c r="AW25" s="321"/>
      <c r="AX25" s="152"/>
      <c r="AY25" s="321"/>
      <c r="AZ25" s="152"/>
      <c r="BA25" s="321"/>
      <c r="BB25" s="152"/>
      <c r="BC25" s="321"/>
      <c r="BD25" s="152"/>
      <c r="BE25" s="321"/>
      <c r="BF25" s="152"/>
      <c r="BG25" s="321"/>
      <c r="BH25" s="152"/>
      <c r="BI25" s="322"/>
    </row>
    <row r="26" spans="1:61" ht="9" customHeight="1" x14ac:dyDescent="0.25">
      <c r="A26" s="46"/>
      <c r="B26" s="266"/>
      <c r="C26" s="266"/>
      <c r="D26" s="9"/>
      <c r="E26" s="168"/>
      <c r="F26" s="323"/>
      <c r="G26" s="321"/>
      <c r="H26" s="321"/>
      <c r="I26" s="321"/>
      <c r="J26" s="321"/>
      <c r="K26" s="321"/>
      <c r="L26" s="321"/>
      <c r="M26" s="321"/>
      <c r="N26" s="321"/>
      <c r="O26" s="321"/>
      <c r="P26" s="321"/>
      <c r="Q26" s="321"/>
      <c r="R26" s="321"/>
      <c r="S26" s="321"/>
      <c r="T26" s="321"/>
      <c r="U26" s="321"/>
      <c r="V26" s="321"/>
      <c r="W26" s="321"/>
      <c r="X26" s="321"/>
      <c r="Y26" s="322"/>
      <c r="Z26" s="321"/>
      <c r="AA26" s="321"/>
      <c r="AB26" s="321"/>
      <c r="AC26" s="321"/>
      <c r="AD26" s="321"/>
      <c r="AE26" s="321"/>
      <c r="AF26" s="321"/>
      <c r="AG26" s="321"/>
      <c r="AH26" s="321"/>
      <c r="AI26" s="321"/>
      <c r="AJ26" s="321"/>
      <c r="AK26" s="321"/>
      <c r="AL26" s="321"/>
      <c r="AM26" s="321"/>
      <c r="AN26" s="321"/>
      <c r="AO26" s="321"/>
      <c r="AP26" s="321"/>
      <c r="AQ26" s="322"/>
      <c r="AR26" s="321"/>
      <c r="AS26" s="321"/>
      <c r="AT26" s="321"/>
      <c r="AU26" s="321"/>
      <c r="AV26" s="321"/>
      <c r="AW26" s="321"/>
      <c r="AX26" s="321"/>
      <c r="AY26" s="321"/>
      <c r="AZ26" s="321"/>
      <c r="BA26" s="321"/>
      <c r="BB26" s="321"/>
      <c r="BC26" s="321"/>
      <c r="BD26" s="321"/>
      <c r="BE26" s="321"/>
      <c r="BF26" s="321"/>
      <c r="BG26" s="321"/>
      <c r="BH26" s="321"/>
      <c r="BI26" s="322"/>
    </row>
    <row r="27" spans="1:61" ht="18" customHeight="1" x14ac:dyDescent="0.25">
      <c r="A27" s="327" t="s">
        <v>16</v>
      </c>
      <c r="B27" s="318"/>
      <c r="C27" s="318"/>
      <c r="D27" s="319"/>
      <c r="E27" s="328">
        <f>SUM(E15,E17,E19,E21,E23,E25)</f>
        <v>0</v>
      </c>
      <c r="F27" s="320"/>
      <c r="G27" s="321"/>
      <c r="H27" s="328" t="str">
        <f>IF(AND(ISBLANK(H15),ISBLANK(H17),ISBLANK(H19),ISBLANK(H21),ISBLANK(H23),ISBLANK(H25)),"",H15+H17+H19+H21+H23+H25)</f>
        <v/>
      </c>
      <c r="I27" s="321"/>
      <c r="J27" s="328" t="str">
        <f>IF(AND(ISBLANK(J15),ISBLANK(J17),ISBLANK(J19),ISBLANK(J21),ISBLANK(J23),ISBLANK(J25)),"",J15+J17+J19+J21+J23+J25)</f>
        <v/>
      </c>
      <c r="K27" s="321"/>
      <c r="L27" s="328" t="str">
        <f>IF(AND(ISBLANK(L15),ISBLANK(L17),ISBLANK(L19),ISBLANK(L21),ISBLANK(L23),ISBLANK(L25)),"",L15+L17+L19+L21+L23+L25)</f>
        <v/>
      </c>
      <c r="M27" s="321"/>
      <c r="N27" s="328" t="str">
        <f>IF(AND(ISBLANK(N15),ISBLANK(N17),ISBLANK(N19),ISBLANK(N21),ISBLANK(N23),ISBLANK(N25)),"",N15+N17+N19+N21+N23+N25)</f>
        <v/>
      </c>
      <c r="O27" s="321"/>
      <c r="P27" s="328" t="str">
        <f>IF(AND(ISBLANK(P15),ISBLANK(P17),ISBLANK(P19),ISBLANK(P21),ISBLANK(P23),ISBLANK(P25)),"",P15+P17+P19+P21+P23+P25)</f>
        <v/>
      </c>
      <c r="Q27" s="321"/>
      <c r="R27" s="328" t="str">
        <f>IF(AND(ISBLANK(R15),ISBLANK(R17),ISBLANK(R19),ISBLANK(R21),ISBLANK(R23),ISBLANK(R25)),"",R15+R17+R19+R21+R23+R25)</f>
        <v/>
      </c>
      <c r="S27" s="321"/>
      <c r="T27" s="328" t="str">
        <f>IF(AND(ISBLANK(T15),ISBLANK(T17),ISBLANK(T19),ISBLANK(T21),ISBLANK(T23),ISBLANK(T25)),"",T15+T17+T19+T21+T23+T25)</f>
        <v/>
      </c>
      <c r="U27" s="321"/>
      <c r="V27" s="328" t="str">
        <f>IF(AND(ISBLANK(V15),ISBLANK(V17),ISBLANK(V19),ISBLANK(V21),ISBLANK(V23),ISBLANK(V25)),"",V15+V17+V19+V21+V23+V25)</f>
        <v/>
      </c>
      <c r="W27" s="321"/>
      <c r="X27" s="328" t="str">
        <f>IF(AND(ISBLANK(X15),ISBLANK(X17),ISBLANK(X19),ISBLANK(X21),ISBLANK(X23),ISBLANK(X25)),"",X15+X17+X19+X21+X23+X25)</f>
        <v/>
      </c>
      <c r="Y27" s="322"/>
      <c r="Z27" s="328" t="str">
        <f>IF(AND(ISBLANK(Z15),ISBLANK(Z17),ISBLANK(Z19),ISBLANK(Z21),ISBLANK(Z23),ISBLANK(Z25)),"",Z15+Z17+Z19+Z21+Z23+Z25)</f>
        <v/>
      </c>
      <c r="AA27" s="321"/>
      <c r="AB27" s="328" t="str">
        <f>IF(AND(ISBLANK(AB15),ISBLANK(AB17),ISBLANK(AB19),ISBLANK(AB21),ISBLANK(AB23),ISBLANK(AB25)),"",AB15+AB17+AB19+AB21+AB23+AB25)</f>
        <v/>
      </c>
      <c r="AC27" s="321"/>
      <c r="AD27" s="328" t="str">
        <f>IF(AND(ISBLANK(AD15),ISBLANK(AD17),ISBLANK(AD19),ISBLANK(AD21),ISBLANK(AD23),ISBLANK(AD25)),"",AD15+AD17+AD19+AD21+AD23+AD25)</f>
        <v/>
      </c>
      <c r="AE27" s="321"/>
      <c r="AF27" s="328" t="str">
        <f>IF(AND(ISBLANK(AF15),ISBLANK(AF17),ISBLANK(AF19),ISBLANK(AF21),ISBLANK(AF23),ISBLANK(AF25)),"",AF15+AF17+AF19+AF21+AF23+AF25)</f>
        <v/>
      </c>
      <c r="AG27" s="321"/>
      <c r="AH27" s="328" t="str">
        <f>IF(AND(ISBLANK(AH15),ISBLANK(AH17),ISBLANK(AH19),ISBLANK(AH21),ISBLANK(AH23),ISBLANK(AH25)),"",AH15+AH17+AH19+AH21+AH23+AH25)</f>
        <v/>
      </c>
      <c r="AI27" s="321"/>
      <c r="AJ27" s="328" t="str">
        <f>IF(AND(ISBLANK(AJ15),ISBLANK(AJ17),ISBLANK(AJ19),ISBLANK(AJ21),ISBLANK(AJ23),ISBLANK(AJ25)),"",AJ15+AJ17+AJ19+AJ21+AJ23+AJ25)</f>
        <v/>
      </c>
      <c r="AK27" s="321"/>
      <c r="AL27" s="328" t="str">
        <f>IF(AND(ISBLANK(AL15),ISBLANK(AL17),ISBLANK(AL19),ISBLANK(AL21),ISBLANK(AL23),ISBLANK(AL25)),"",AL15+AL17+AL19+AL21+AL23+AL25)</f>
        <v/>
      </c>
      <c r="AM27" s="321"/>
      <c r="AN27" s="328" t="str">
        <f>IF(AND(ISBLANK(AN15),ISBLANK(AN17),ISBLANK(AN19),ISBLANK(AN21),ISBLANK(AN23),ISBLANK(AN25)),"",AN15+AN17+AN19+AN21+AN23+AN25)</f>
        <v/>
      </c>
      <c r="AO27" s="321"/>
      <c r="AP27" s="328" t="str">
        <f>IF(AND(ISBLANK(AP15),ISBLANK(AP17),ISBLANK(AP19),ISBLANK(AP21),ISBLANK(AP23),ISBLANK(AP25)),"",AP15+AP17+AP19+AP21+AP23+AP25)</f>
        <v/>
      </c>
      <c r="AQ27" s="322"/>
      <c r="AR27" s="328" t="str">
        <f>IF(AND(ISBLANK(AR15),ISBLANK(AR17),ISBLANK(AR19),ISBLANK(AR21),ISBLANK(AR23),ISBLANK(AR25)),"",AR15+AR17+AR19+AR21+AR23+AR25)</f>
        <v/>
      </c>
      <c r="AS27" s="321"/>
      <c r="AT27" s="328" t="str">
        <f>IF(AND(ISBLANK(AT15),ISBLANK(AT17),ISBLANK(AT19),ISBLANK(AT21),ISBLANK(AT23),ISBLANK(AT25)),"",AT15+AT17+AT19+AT21+AT23+AT25)</f>
        <v/>
      </c>
      <c r="AU27" s="321"/>
      <c r="AV27" s="328" t="str">
        <f>IF(AND(ISBLANK(AV15),ISBLANK(AV17),ISBLANK(AV19),ISBLANK(AV21),ISBLANK(AV23),ISBLANK(AV25)),"",AV15+AV17+AV19+AV21+AV23+AV25)</f>
        <v/>
      </c>
      <c r="AW27" s="321"/>
      <c r="AX27" s="328" t="str">
        <f>IF(AND(ISBLANK(AX15),ISBLANK(AX17),ISBLANK(AX19),ISBLANK(AX21),ISBLANK(AX23),ISBLANK(AX25)),"",AX15+AX17+AX19+AX21+AX23+AX25)</f>
        <v/>
      </c>
      <c r="AY27" s="321"/>
      <c r="AZ27" s="328" t="str">
        <f>IF(AND(ISBLANK(AZ15),ISBLANK(AZ17),ISBLANK(AZ19),ISBLANK(AZ21),ISBLANK(AZ23),ISBLANK(AZ25)),"",AZ15+AZ17+AZ19+AZ21+AZ23+AZ25)</f>
        <v/>
      </c>
      <c r="BA27" s="321"/>
      <c r="BB27" s="328" t="str">
        <f>IF(AND(ISBLANK(BB15),ISBLANK(BB17),ISBLANK(BB19),ISBLANK(BB21),ISBLANK(BB23),ISBLANK(BB25)),"",BB15+BB17+BB19+BB21+BB23+BB25)</f>
        <v/>
      </c>
      <c r="BC27" s="321"/>
      <c r="BD27" s="328" t="str">
        <f>IF(AND(ISBLANK(BD15),ISBLANK(BD17),ISBLANK(BD19),ISBLANK(BD21),ISBLANK(BD23),ISBLANK(BD25)),"",BD15+BD17+BD19+BD21+BD23+BD25)</f>
        <v/>
      </c>
      <c r="BE27" s="321"/>
      <c r="BF27" s="328" t="str">
        <f>IF(AND(ISBLANK(BF15),ISBLANK(BF17),ISBLANK(BF19),ISBLANK(BF21),ISBLANK(BF23),ISBLANK(BF25)),"",BF15+BF17+BF19+BF21+BF23+BF25)</f>
        <v/>
      </c>
      <c r="BG27" s="321"/>
      <c r="BH27" s="328" t="str">
        <f>IF(AND(ISBLANK(BH15),ISBLANK(BH17),ISBLANK(BH19),ISBLANK(BH21),ISBLANK(BH23),ISBLANK(BH25)),"",BH15+BH17+BH19+BH21+BH23+BH25)</f>
        <v/>
      </c>
      <c r="BI27" s="322"/>
    </row>
    <row r="28" spans="1:61" ht="9" customHeight="1" x14ac:dyDescent="0.25">
      <c r="A28" s="46"/>
      <c r="B28" s="266"/>
      <c r="C28" s="266"/>
      <c r="D28" s="9"/>
      <c r="E28" s="168"/>
      <c r="F28" s="323"/>
      <c r="G28" s="321"/>
      <c r="H28" s="321"/>
      <c r="I28" s="321"/>
      <c r="J28" s="321"/>
      <c r="K28" s="321"/>
      <c r="L28" s="321"/>
      <c r="M28" s="321"/>
      <c r="N28" s="321"/>
      <c r="O28" s="321"/>
      <c r="P28" s="321"/>
      <c r="Q28" s="321"/>
      <c r="R28" s="321"/>
      <c r="S28" s="321"/>
      <c r="T28" s="321"/>
      <c r="U28" s="321"/>
      <c r="V28" s="321"/>
      <c r="W28" s="321"/>
      <c r="X28" s="321"/>
      <c r="Y28" s="322"/>
      <c r="Z28" s="321"/>
      <c r="AA28" s="321"/>
      <c r="AB28" s="321"/>
      <c r="AC28" s="321"/>
      <c r="AD28" s="321"/>
      <c r="AE28" s="321"/>
      <c r="AF28" s="321"/>
      <c r="AG28" s="321"/>
      <c r="AH28" s="321"/>
      <c r="AI28" s="321"/>
      <c r="AJ28" s="321"/>
      <c r="AK28" s="321"/>
      <c r="AL28" s="321"/>
      <c r="AM28" s="321"/>
      <c r="AN28" s="321"/>
      <c r="AO28" s="321"/>
      <c r="AP28" s="321"/>
      <c r="AQ28" s="322"/>
      <c r="AR28" s="321"/>
      <c r="AS28" s="321"/>
      <c r="AT28" s="321"/>
      <c r="AU28" s="321"/>
      <c r="AV28" s="321"/>
      <c r="AW28" s="321"/>
      <c r="AX28" s="321"/>
      <c r="AY28" s="321"/>
      <c r="AZ28" s="321"/>
      <c r="BA28" s="321"/>
      <c r="BB28" s="321"/>
      <c r="BC28" s="321"/>
      <c r="BD28" s="321"/>
      <c r="BE28" s="321"/>
      <c r="BF28" s="321"/>
      <c r="BG28" s="321"/>
      <c r="BH28" s="321"/>
      <c r="BI28" s="322"/>
    </row>
    <row r="29" spans="1:61" ht="9" customHeight="1" x14ac:dyDescent="0.25">
      <c r="A29" s="324"/>
      <c r="B29" s="15"/>
      <c r="C29" s="15"/>
      <c r="D29" s="9"/>
      <c r="E29" s="113"/>
      <c r="F29" s="153"/>
      <c r="G29" s="321"/>
      <c r="H29" s="321"/>
      <c r="I29" s="321"/>
      <c r="J29" s="321"/>
      <c r="K29" s="321"/>
      <c r="L29" s="321"/>
      <c r="M29" s="321"/>
      <c r="N29" s="321"/>
      <c r="O29" s="321"/>
      <c r="P29" s="321"/>
      <c r="Q29" s="321"/>
      <c r="R29" s="321"/>
      <c r="S29" s="321"/>
      <c r="T29" s="321"/>
      <c r="U29" s="321"/>
      <c r="V29" s="321"/>
      <c r="W29" s="321"/>
      <c r="X29" s="321"/>
      <c r="Y29" s="322"/>
      <c r="Z29" s="321"/>
      <c r="AA29" s="321"/>
      <c r="AB29" s="321"/>
      <c r="AC29" s="321"/>
      <c r="AD29" s="321"/>
      <c r="AE29" s="321"/>
      <c r="AF29" s="321"/>
      <c r="AG29" s="321"/>
      <c r="AH29" s="321"/>
      <c r="AI29" s="321"/>
      <c r="AJ29" s="321"/>
      <c r="AK29" s="321"/>
      <c r="AL29" s="321"/>
      <c r="AM29" s="321"/>
      <c r="AN29" s="321"/>
      <c r="AO29" s="321"/>
      <c r="AP29" s="321"/>
      <c r="AQ29" s="322"/>
      <c r="AR29" s="321"/>
      <c r="AS29" s="321"/>
      <c r="AT29" s="321"/>
      <c r="AU29" s="321"/>
      <c r="AV29" s="321"/>
      <c r="AW29" s="321"/>
      <c r="AX29" s="321"/>
      <c r="AY29" s="321"/>
      <c r="AZ29" s="321"/>
      <c r="BA29" s="321"/>
      <c r="BB29" s="321"/>
      <c r="BC29" s="321"/>
      <c r="BD29" s="321"/>
      <c r="BE29" s="321"/>
      <c r="BF29" s="321"/>
      <c r="BG29" s="321"/>
      <c r="BH29" s="321"/>
      <c r="BI29" s="322"/>
    </row>
    <row r="30" spans="1:61" ht="15" customHeight="1" x14ac:dyDescent="0.25">
      <c r="A30" s="7" t="s">
        <v>111</v>
      </c>
      <c r="B30" s="325"/>
      <c r="C30" s="325"/>
      <c r="D30" s="9"/>
      <c r="E30" s="113"/>
      <c r="F30" s="153"/>
      <c r="G30" s="321"/>
      <c r="H30" s="321"/>
      <c r="I30" s="321"/>
      <c r="J30" s="321"/>
      <c r="K30" s="321"/>
      <c r="L30" s="321"/>
      <c r="M30" s="321"/>
      <c r="N30" s="321"/>
      <c r="O30" s="321"/>
      <c r="P30" s="321"/>
      <c r="Q30" s="321"/>
      <c r="R30" s="321"/>
      <c r="S30" s="321"/>
      <c r="T30" s="321"/>
      <c r="U30" s="321"/>
      <c r="V30" s="321"/>
      <c r="W30" s="321"/>
      <c r="X30" s="321"/>
      <c r="Y30" s="322"/>
      <c r="Z30" s="321"/>
      <c r="AA30" s="321"/>
      <c r="AB30" s="321"/>
      <c r="AC30" s="321"/>
      <c r="AD30" s="321"/>
      <c r="AE30" s="321"/>
      <c r="AF30" s="321"/>
      <c r="AG30" s="321"/>
      <c r="AH30" s="321"/>
      <c r="AI30" s="321"/>
      <c r="AJ30" s="321"/>
      <c r="AK30" s="321"/>
      <c r="AL30" s="321"/>
      <c r="AM30" s="321"/>
      <c r="AN30" s="321"/>
      <c r="AO30" s="321"/>
      <c r="AP30" s="321"/>
      <c r="AQ30" s="322"/>
      <c r="AR30" s="321"/>
      <c r="AS30" s="321"/>
      <c r="AT30" s="321"/>
      <c r="AU30" s="321"/>
      <c r="AV30" s="321"/>
      <c r="AW30" s="321"/>
      <c r="AX30" s="321"/>
      <c r="AY30" s="321"/>
      <c r="AZ30" s="321"/>
      <c r="BA30" s="321"/>
      <c r="BB30" s="321"/>
      <c r="BC30" s="321"/>
      <c r="BD30" s="321"/>
      <c r="BE30" s="321"/>
      <c r="BF30" s="321"/>
      <c r="BG30" s="321"/>
      <c r="BH30" s="321"/>
      <c r="BI30" s="322"/>
    </row>
    <row r="31" spans="1:61" ht="9" customHeight="1" x14ac:dyDescent="0.25">
      <c r="A31" s="46"/>
      <c r="B31" s="266"/>
      <c r="C31" s="266"/>
      <c r="D31" s="9"/>
      <c r="E31" s="168"/>
      <c r="F31" s="323"/>
      <c r="G31" s="321"/>
      <c r="H31" s="321"/>
      <c r="I31" s="321"/>
      <c r="J31" s="321"/>
      <c r="K31" s="321"/>
      <c r="L31" s="321"/>
      <c r="M31" s="321"/>
      <c r="N31" s="321"/>
      <c r="O31" s="321"/>
      <c r="P31" s="321"/>
      <c r="Q31" s="321"/>
      <c r="R31" s="321"/>
      <c r="S31" s="321"/>
      <c r="T31" s="321"/>
      <c r="U31" s="321"/>
      <c r="V31" s="321"/>
      <c r="W31" s="321"/>
      <c r="X31" s="321"/>
      <c r="Y31" s="322"/>
      <c r="Z31" s="321"/>
      <c r="AA31" s="321"/>
      <c r="AB31" s="321"/>
      <c r="AC31" s="321"/>
      <c r="AD31" s="321"/>
      <c r="AE31" s="321"/>
      <c r="AF31" s="321"/>
      <c r="AG31" s="321"/>
      <c r="AH31" s="321"/>
      <c r="AI31" s="321"/>
      <c r="AJ31" s="321"/>
      <c r="AK31" s="321"/>
      <c r="AL31" s="321"/>
      <c r="AM31" s="321"/>
      <c r="AN31" s="321"/>
      <c r="AO31" s="321"/>
      <c r="AP31" s="321"/>
      <c r="AQ31" s="322"/>
      <c r="AR31" s="321"/>
      <c r="AS31" s="321"/>
      <c r="AT31" s="321"/>
      <c r="AU31" s="321"/>
      <c r="AV31" s="321"/>
      <c r="AW31" s="321"/>
      <c r="AX31" s="321"/>
      <c r="AY31" s="321"/>
      <c r="AZ31" s="321"/>
      <c r="BA31" s="321"/>
      <c r="BB31" s="321"/>
      <c r="BC31" s="321"/>
      <c r="BD31" s="321"/>
      <c r="BE31" s="321"/>
      <c r="BF31" s="321"/>
      <c r="BG31" s="321"/>
      <c r="BH31" s="321"/>
      <c r="BI31" s="322"/>
    </row>
    <row r="32" spans="1:61" ht="15" customHeight="1" x14ac:dyDescent="0.25">
      <c r="A32" s="324"/>
      <c r="B32" s="15" t="s">
        <v>25</v>
      </c>
      <c r="C32" s="15"/>
      <c r="D32" s="9"/>
      <c r="E32" s="145"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321"/>
      <c r="H32" s="152"/>
      <c r="I32" s="321"/>
      <c r="J32" s="152"/>
      <c r="K32" s="321"/>
      <c r="L32" s="152"/>
      <c r="M32" s="321"/>
      <c r="N32" s="152"/>
      <c r="O32" s="321"/>
      <c r="P32" s="152"/>
      <c r="Q32" s="321"/>
      <c r="R32" s="152"/>
      <c r="S32" s="321"/>
      <c r="T32" s="152"/>
      <c r="U32" s="321"/>
      <c r="V32" s="152"/>
      <c r="W32" s="321"/>
      <c r="X32" s="152"/>
      <c r="Y32" s="322"/>
      <c r="Z32" s="152"/>
      <c r="AA32" s="321"/>
      <c r="AB32" s="152"/>
      <c r="AC32" s="321"/>
      <c r="AD32" s="152"/>
      <c r="AE32" s="321"/>
      <c r="AF32" s="152"/>
      <c r="AG32" s="321"/>
      <c r="AH32" s="152"/>
      <c r="AI32" s="321"/>
      <c r="AJ32" s="152"/>
      <c r="AK32" s="321"/>
      <c r="AL32" s="152"/>
      <c r="AM32" s="321"/>
      <c r="AN32" s="152"/>
      <c r="AO32" s="321"/>
      <c r="AP32" s="152"/>
      <c r="AQ32" s="322"/>
      <c r="AR32" s="152"/>
      <c r="AS32" s="321"/>
      <c r="AT32" s="152"/>
      <c r="AU32" s="321"/>
      <c r="AV32" s="152"/>
      <c r="AW32" s="321"/>
      <c r="AX32" s="152"/>
      <c r="AY32" s="321"/>
      <c r="AZ32" s="152"/>
      <c r="BA32" s="321"/>
      <c r="BB32" s="152"/>
      <c r="BC32" s="321"/>
      <c r="BD32" s="152"/>
      <c r="BE32" s="321"/>
      <c r="BF32" s="152"/>
      <c r="BG32" s="321"/>
      <c r="BH32" s="152"/>
      <c r="BI32" s="322"/>
    </row>
    <row r="33" spans="1:61" ht="9" customHeight="1" x14ac:dyDescent="0.25">
      <c r="A33" s="46"/>
      <c r="B33" s="266"/>
      <c r="C33" s="266"/>
      <c r="D33" s="9"/>
      <c r="E33" s="168"/>
      <c r="F33" s="323"/>
      <c r="G33" s="321"/>
      <c r="H33" s="321"/>
      <c r="I33" s="321"/>
      <c r="J33" s="321"/>
      <c r="K33" s="321"/>
      <c r="L33" s="321"/>
      <c r="M33" s="321"/>
      <c r="N33" s="321"/>
      <c r="O33" s="321"/>
      <c r="P33" s="321"/>
      <c r="Q33" s="321"/>
      <c r="R33" s="321"/>
      <c r="S33" s="321"/>
      <c r="T33" s="321"/>
      <c r="U33" s="321"/>
      <c r="V33" s="321"/>
      <c r="W33" s="321"/>
      <c r="X33" s="321"/>
      <c r="Y33" s="322"/>
      <c r="Z33" s="321"/>
      <c r="AA33" s="321"/>
      <c r="AB33" s="321"/>
      <c r="AC33" s="321"/>
      <c r="AD33" s="321"/>
      <c r="AE33" s="321"/>
      <c r="AF33" s="321"/>
      <c r="AG33" s="321"/>
      <c r="AH33" s="321"/>
      <c r="AI33" s="321"/>
      <c r="AJ33" s="321"/>
      <c r="AK33" s="321"/>
      <c r="AL33" s="321"/>
      <c r="AM33" s="321"/>
      <c r="AN33" s="321"/>
      <c r="AO33" s="321"/>
      <c r="AP33" s="321"/>
      <c r="AQ33" s="322"/>
      <c r="AR33" s="321"/>
      <c r="AS33" s="321"/>
      <c r="AT33" s="321"/>
      <c r="AU33" s="321"/>
      <c r="AV33" s="321"/>
      <c r="AW33" s="321"/>
      <c r="AX33" s="321"/>
      <c r="AY33" s="321"/>
      <c r="AZ33" s="321"/>
      <c r="BA33" s="321"/>
      <c r="BB33" s="321"/>
      <c r="BC33" s="321"/>
      <c r="BD33" s="321"/>
      <c r="BE33" s="321"/>
      <c r="BF33" s="321"/>
      <c r="BG33" s="321"/>
      <c r="BH33" s="321"/>
      <c r="BI33" s="322"/>
    </row>
    <row r="34" spans="1:61" ht="15" customHeight="1" x14ac:dyDescent="0.25">
      <c r="A34" s="324"/>
      <c r="B34" s="15" t="s">
        <v>26</v>
      </c>
      <c r="C34" s="15"/>
      <c r="D34" s="9"/>
      <c r="E34" s="145"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321"/>
      <c r="H34" s="152"/>
      <c r="I34" s="321"/>
      <c r="J34" s="152"/>
      <c r="K34" s="321"/>
      <c r="L34" s="152"/>
      <c r="M34" s="321"/>
      <c r="N34" s="152"/>
      <c r="O34" s="321"/>
      <c r="P34" s="152"/>
      <c r="Q34" s="321"/>
      <c r="R34" s="152"/>
      <c r="S34" s="321"/>
      <c r="T34" s="152"/>
      <c r="U34" s="321"/>
      <c r="V34" s="152"/>
      <c r="W34" s="321"/>
      <c r="X34" s="152"/>
      <c r="Y34" s="322"/>
      <c r="Z34" s="152"/>
      <c r="AA34" s="321"/>
      <c r="AB34" s="152"/>
      <c r="AC34" s="321"/>
      <c r="AD34" s="152"/>
      <c r="AE34" s="321"/>
      <c r="AF34" s="152"/>
      <c r="AG34" s="321"/>
      <c r="AH34" s="152"/>
      <c r="AI34" s="321"/>
      <c r="AJ34" s="152"/>
      <c r="AK34" s="321"/>
      <c r="AL34" s="152"/>
      <c r="AM34" s="321"/>
      <c r="AN34" s="152"/>
      <c r="AO34" s="321"/>
      <c r="AP34" s="152"/>
      <c r="AQ34" s="322"/>
      <c r="AR34" s="152"/>
      <c r="AS34" s="321"/>
      <c r="AT34" s="152"/>
      <c r="AU34" s="321"/>
      <c r="AV34" s="152"/>
      <c r="AW34" s="321"/>
      <c r="AX34" s="152"/>
      <c r="AY34" s="321"/>
      <c r="AZ34" s="152"/>
      <c r="BA34" s="321"/>
      <c r="BB34" s="152"/>
      <c r="BC34" s="321"/>
      <c r="BD34" s="152"/>
      <c r="BE34" s="321"/>
      <c r="BF34" s="152"/>
      <c r="BG34" s="321"/>
      <c r="BH34" s="152"/>
      <c r="BI34" s="322"/>
    </row>
    <row r="35" spans="1:61" ht="9" customHeight="1" x14ac:dyDescent="0.25">
      <c r="A35" s="46"/>
      <c r="B35" s="266"/>
      <c r="C35" s="266"/>
      <c r="D35" s="9"/>
      <c r="E35" s="168"/>
      <c r="F35" s="323"/>
      <c r="G35" s="321"/>
      <c r="H35" s="321"/>
      <c r="I35" s="321"/>
      <c r="J35" s="321"/>
      <c r="K35" s="321"/>
      <c r="L35" s="321"/>
      <c r="M35" s="321"/>
      <c r="N35" s="321"/>
      <c r="O35" s="321"/>
      <c r="P35" s="321"/>
      <c r="Q35" s="321"/>
      <c r="R35" s="321"/>
      <c r="S35" s="321"/>
      <c r="T35" s="321"/>
      <c r="U35" s="321"/>
      <c r="V35" s="321"/>
      <c r="W35" s="321"/>
      <c r="X35" s="321"/>
      <c r="Y35" s="322"/>
      <c r="Z35" s="321"/>
      <c r="AA35" s="321"/>
      <c r="AB35" s="321"/>
      <c r="AC35" s="321"/>
      <c r="AD35" s="321"/>
      <c r="AE35" s="321"/>
      <c r="AF35" s="321"/>
      <c r="AG35" s="321"/>
      <c r="AH35" s="321"/>
      <c r="AI35" s="321"/>
      <c r="AJ35" s="321"/>
      <c r="AK35" s="321"/>
      <c r="AL35" s="321"/>
      <c r="AM35" s="321"/>
      <c r="AN35" s="321"/>
      <c r="AO35" s="321"/>
      <c r="AP35" s="321"/>
      <c r="AQ35" s="322"/>
      <c r="AR35" s="321"/>
      <c r="AS35" s="321"/>
      <c r="AT35" s="321"/>
      <c r="AU35" s="321"/>
      <c r="AV35" s="321"/>
      <c r="AW35" s="321"/>
      <c r="AX35" s="321"/>
      <c r="AY35" s="321"/>
      <c r="AZ35" s="321"/>
      <c r="BA35" s="321"/>
      <c r="BB35" s="321"/>
      <c r="BC35" s="321"/>
      <c r="BD35" s="321"/>
      <c r="BE35" s="321"/>
      <c r="BF35" s="321"/>
      <c r="BG35" s="321"/>
      <c r="BH35" s="321"/>
      <c r="BI35" s="322"/>
    </row>
    <row r="36" spans="1:61" ht="15" customHeight="1" x14ac:dyDescent="0.25">
      <c r="A36" s="327" t="s">
        <v>112</v>
      </c>
      <c r="B36" s="329"/>
      <c r="C36" s="329"/>
      <c r="D36" s="9"/>
      <c r="E36" s="328">
        <f>SUM(E32,E34)</f>
        <v>0</v>
      </c>
      <c r="F36" s="153"/>
      <c r="G36" s="321"/>
      <c r="H36" s="328" t="str">
        <f>IF(AND(ISBLANK(H32),ISBLANK(H34)),"",H32+H34)</f>
        <v/>
      </c>
      <c r="I36" s="321"/>
      <c r="J36" s="328" t="str">
        <f>IF(AND(ISBLANK(J32),ISBLANK(J34)),"",J32+J34)</f>
        <v/>
      </c>
      <c r="K36" s="321"/>
      <c r="L36" s="328" t="str">
        <f>IF(AND(ISBLANK(L32),ISBLANK(L34)),"",L32+L34)</f>
        <v/>
      </c>
      <c r="M36" s="321"/>
      <c r="N36" s="328" t="str">
        <f>IF(AND(ISBLANK(N32),ISBLANK(N34)),"",N32+N34)</f>
        <v/>
      </c>
      <c r="O36" s="321"/>
      <c r="P36" s="328" t="str">
        <f>IF(AND(ISBLANK(P32),ISBLANK(P34)),"",P32+P34)</f>
        <v/>
      </c>
      <c r="Q36" s="321"/>
      <c r="R36" s="328" t="str">
        <f>IF(AND(ISBLANK(R32),ISBLANK(R34)),"",R32+R34)</f>
        <v/>
      </c>
      <c r="S36" s="321"/>
      <c r="T36" s="328" t="str">
        <f>IF(AND(ISBLANK(T32),ISBLANK(T34)),"",T32+T34)</f>
        <v/>
      </c>
      <c r="U36" s="321"/>
      <c r="V36" s="328" t="str">
        <f>IF(AND(ISBLANK(V32),ISBLANK(V34)),"",V32+V34)</f>
        <v/>
      </c>
      <c r="W36" s="321"/>
      <c r="X36" s="328" t="str">
        <f>IF(AND(ISBLANK(X32),ISBLANK(X34)),"",X32+X34)</f>
        <v/>
      </c>
      <c r="Y36" s="322"/>
      <c r="Z36" s="328" t="str">
        <f>IF(AND(ISBLANK(Z32),ISBLANK(Z34)),"",Z32+Z34)</f>
        <v/>
      </c>
      <c r="AA36" s="321"/>
      <c r="AB36" s="328" t="str">
        <f>IF(AND(ISBLANK(AB32),ISBLANK(AB34)),"",AB32+AB34)</f>
        <v/>
      </c>
      <c r="AC36" s="321"/>
      <c r="AD36" s="328" t="str">
        <f>IF(AND(ISBLANK(AD32),ISBLANK(AD34)),"",AD32+AD34)</f>
        <v/>
      </c>
      <c r="AE36" s="321"/>
      <c r="AF36" s="328" t="str">
        <f>IF(AND(ISBLANK(AF32),ISBLANK(AF34)),"",AF32+AF34)</f>
        <v/>
      </c>
      <c r="AG36" s="321"/>
      <c r="AH36" s="328" t="str">
        <f>IF(AND(ISBLANK(AH32),ISBLANK(AH34)),"",AH32+AH34)</f>
        <v/>
      </c>
      <c r="AI36" s="321"/>
      <c r="AJ36" s="328" t="str">
        <f>IF(AND(ISBLANK(AJ32),ISBLANK(AJ34)),"",AJ32+AJ34)</f>
        <v/>
      </c>
      <c r="AK36" s="321"/>
      <c r="AL36" s="328" t="str">
        <f>IF(AND(ISBLANK(AL32),ISBLANK(AL34)),"",AL32+AL34)</f>
        <v/>
      </c>
      <c r="AM36" s="321"/>
      <c r="AN36" s="328" t="str">
        <f>IF(AND(ISBLANK(AN32),ISBLANK(AN34)),"",AN32+AN34)</f>
        <v/>
      </c>
      <c r="AO36" s="321"/>
      <c r="AP36" s="328" t="str">
        <f>IF(AND(ISBLANK(AP32),ISBLANK(AP34)),"",AP32+AP34)</f>
        <v/>
      </c>
      <c r="AQ36" s="322"/>
      <c r="AR36" s="328" t="str">
        <f>IF(AND(ISBLANK(AR32),ISBLANK(AR34)),"",AR32+AR34)</f>
        <v/>
      </c>
      <c r="AS36" s="321"/>
      <c r="AT36" s="328" t="str">
        <f>IF(AND(ISBLANK(AT32),ISBLANK(AT34)),"",AT32+AT34)</f>
        <v/>
      </c>
      <c r="AU36" s="321"/>
      <c r="AV36" s="328" t="str">
        <f>IF(AND(ISBLANK(AV32),ISBLANK(AV34)),"",AV32+AV34)</f>
        <v/>
      </c>
      <c r="AW36" s="321"/>
      <c r="AX36" s="328" t="str">
        <f>IF(AND(ISBLANK(AX32),ISBLANK(AX34)),"",AX32+AX34)</f>
        <v/>
      </c>
      <c r="AY36" s="321"/>
      <c r="AZ36" s="328" t="str">
        <f>IF(AND(ISBLANK(AZ32),ISBLANK(AZ34)),"",AZ32+AZ34)</f>
        <v/>
      </c>
      <c r="BA36" s="321"/>
      <c r="BB36" s="328" t="str">
        <f>IF(AND(ISBLANK(BB32),ISBLANK(BB34)),"",BB32+BB34)</f>
        <v/>
      </c>
      <c r="BC36" s="321"/>
      <c r="BD36" s="328" t="str">
        <f>IF(AND(ISBLANK(BD32),ISBLANK(BD34)),"",BD32+BD34)</f>
        <v/>
      </c>
      <c r="BE36" s="321"/>
      <c r="BF36" s="328" t="str">
        <f>IF(AND(ISBLANK(BF32),ISBLANK(BF34)),"",BF32+BF34)</f>
        <v/>
      </c>
      <c r="BG36" s="321"/>
      <c r="BH36" s="328" t="str">
        <f>IF(AND(ISBLANK(BH32),ISBLANK(BH34)),"",BH32+BH34)</f>
        <v/>
      </c>
      <c r="BI36" s="322"/>
    </row>
    <row r="37" spans="1:61" ht="9" customHeight="1" x14ac:dyDescent="0.25">
      <c r="A37" s="46"/>
      <c r="B37" s="266"/>
      <c r="C37" s="266"/>
      <c r="D37" s="9"/>
      <c r="E37" s="168"/>
      <c r="F37" s="323"/>
      <c r="G37" s="321"/>
      <c r="H37" s="321"/>
      <c r="I37" s="321"/>
      <c r="J37" s="321"/>
      <c r="K37" s="321"/>
      <c r="L37" s="321"/>
      <c r="M37" s="321"/>
      <c r="N37" s="321"/>
      <c r="O37" s="321"/>
      <c r="P37" s="321"/>
      <c r="Q37" s="321"/>
      <c r="R37" s="321"/>
      <c r="S37" s="321"/>
      <c r="T37" s="321"/>
      <c r="U37" s="321"/>
      <c r="V37" s="321"/>
      <c r="W37" s="321"/>
      <c r="X37" s="321"/>
      <c r="Y37" s="322"/>
      <c r="Z37" s="321"/>
      <c r="AA37" s="321"/>
      <c r="AB37" s="321"/>
      <c r="AC37" s="321"/>
      <c r="AD37" s="321"/>
      <c r="AE37" s="321"/>
      <c r="AF37" s="321"/>
      <c r="AG37" s="321"/>
      <c r="AH37" s="321"/>
      <c r="AI37" s="321"/>
      <c r="AJ37" s="321"/>
      <c r="AK37" s="321"/>
      <c r="AL37" s="321"/>
      <c r="AM37" s="321"/>
      <c r="AN37" s="321"/>
      <c r="AO37" s="321"/>
      <c r="AP37" s="321"/>
      <c r="AQ37" s="322"/>
      <c r="AR37" s="321"/>
      <c r="AS37" s="321"/>
      <c r="AT37" s="321"/>
      <c r="AU37" s="321"/>
      <c r="AV37" s="321"/>
      <c r="AW37" s="321"/>
      <c r="AX37" s="321"/>
      <c r="AY37" s="321"/>
      <c r="AZ37" s="321"/>
      <c r="BA37" s="321"/>
      <c r="BB37" s="321"/>
      <c r="BC37" s="321"/>
      <c r="BD37" s="321"/>
      <c r="BE37" s="321"/>
      <c r="BF37" s="321"/>
      <c r="BG37" s="321"/>
      <c r="BH37" s="321"/>
      <c r="BI37" s="322"/>
    </row>
    <row r="38" spans="1:61" ht="9" customHeight="1" x14ac:dyDescent="0.25">
      <c r="A38" s="46"/>
      <c r="B38" s="266"/>
      <c r="C38" s="266"/>
      <c r="D38" s="9"/>
      <c r="E38" s="168"/>
      <c r="F38" s="323"/>
      <c r="G38" s="321"/>
      <c r="H38" s="321"/>
      <c r="I38" s="321"/>
      <c r="J38" s="321"/>
      <c r="K38" s="321"/>
      <c r="L38" s="321"/>
      <c r="M38" s="321"/>
      <c r="N38" s="321"/>
      <c r="O38" s="321"/>
      <c r="P38" s="321"/>
      <c r="Q38" s="321"/>
      <c r="R38" s="321"/>
      <c r="S38" s="321"/>
      <c r="T38" s="321"/>
      <c r="U38" s="321"/>
      <c r="V38" s="321"/>
      <c r="W38" s="321"/>
      <c r="X38" s="321"/>
      <c r="Y38" s="322"/>
      <c r="Z38" s="321"/>
      <c r="AA38" s="321"/>
      <c r="AB38" s="321"/>
      <c r="AC38" s="321"/>
      <c r="AD38" s="321"/>
      <c r="AE38" s="321"/>
      <c r="AF38" s="321"/>
      <c r="AG38" s="321"/>
      <c r="AH38" s="321"/>
      <c r="AI38" s="321"/>
      <c r="AJ38" s="321"/>
      <c r="AK38" s="321"/>
      <c r="AL38" s="321"/>
      <c r="AM38" s="321"/>
      <c r="AN38" s="321"/>
      <c r="AO38" s="321"/>
      <c r="AP38" s="321"/>
      <c r="AQ38" s="322"/>
      <c r="AR38" s="321"/>
      <c r="AS38" s="321"/>
      <c r="AT38" s="321"/>
      <c r="AU38" s="321"/>
      <c r="AV38" s="321"/>
      <c r="AW38" s="321"/>
      <c r="AX38" s="321"/>
      <c r="AY38" s="321"/>
      <c r="AZ38" s="321"/>
      <c r="BA38" s="321"/>
      <c r="BB38" s="321"/>
      <c r="BC38" s="321"/>
      <c r="BD38" s="321"/>
      <c r="BE38" s="321"/>
      <c r="BF38" s="321"/>
      <c r="BG38" s="321"/>
      <c r="BH38" s="321"/>
      <c r="BI38" s="322"/>
    </row>
    <row r="39" spans="1:61" ht="15" customHeight="1" x14ac:dyDescent="0.25">
      <c r="A39" s="7" t="s">
        <v>114</v>
      </c>
      <c r="B39" s="325"/>
      <c r="C39" s="325"/>
      <c r="D39" s="9"/>
      <c r="E39" s="113"/>
      <c r="F39" s="153"/>
      <c r="G39" s="321"/>
      <c r="H39" s="321"/>
      <c r="I39" s="321"/>
      <c r="J39" s="321"/>
      <c r="K39" s="321"/>
      <c r="L39" s="321"/>
      <c r="M39" s="321"/>
      <c r="N39" s="321"/>
      <c r="O39" s="321"/>
      <c r="P39" s="321"/>
      <c r="Q39" s="321"/>
      <c r="R39" s="321"/>
      <c r="S39" s="321"/>
      <c r="T39" s="321"/>
      <c r="U39" s="321"/>
      <c r="V39" s="321"/>
      <c r="W39" s="321"/>
      <c r="X39" s="321"/>
      <c r="Y39" s="322"/>
      <c r="Z39" s="321"/>
      <c r="AA39" s="321"/>
      <c r="AB39" s="321"/>
      <c r="AC39" s="321"/>
      <c r="AD39" s="321"/>
      <c r="AE39" s="321"/>
      <c r="AF39" s="321"/>
      <c r="AG39" s="321"/>
      <c r="AH39" s="321"/>
      <c r="AI39" s="321"/>
      <c r="AJ39" s="321"/>
      <c r="AK39" s="321"/>
      <c r="AL39" s="321"/>
      <c r="AM39" s="321"/>
      <c r="AN39" s="321"/>
      <c r="AO39" s="321"/>
      <c r="AP39" s="321"/>
      <c r="AQ39" s="322"/>
      <c r="AR39" s="321"/>
      <c r="AS39" s="321"/>
      <c r="AT39" s="321"/>
      <c r="AU39" s="321"/>
      <c r="AV39" s="321"/>
      <c r="AW39" s="321"/>
      <c r="AX39" s="321"/>
      <c r="AY39" s="321"/>
      <c r="AZ39" s="321"/>
      <c r="BA39" s="321"/>
      <c r="BB39" s="321"/>
      <c r="BC39" s="321"/>
      <c r="BD39" s="321"/>
      <c r="BE39" s="321"/>
      <c r="BF39" s="321"/>
      <c r="BG39" s="321"/>
      <c r="BH39" s="321"/>
      <c r="BI39" s="322"/>
    </row>
    <row r="40" spans="1:61" ht="9" customHeight="1" x14ac:dyDescent="0.25">
      <c r="A40" s="46"/>
      <c r="B40" s="266"/>
      <c r="C40" s="266"/>
      <c r="D40" s="9"/>
      <c r="E40" s="168"/>
      <c r="F40" s="323"/>
      <c r="G40" s="321"/>
      <c r="H40" s="321"/>
      <c r="I40" s="321"/>
      <c r="J40" s="321"/>
      <c r="K40" s="321"/>
      <c r="L40" s="321"/>
      <c r="M40" s="321"/>
      <c r="N40" s="321"/>
      <c r="O40" s="321"/>
      <c r="P40" s="321"/>
      <c r="Q40" s="321"/>
      <c r="R40" s="321"/>
      <c r="S40" s="321"/>
      <c r="T40" s="321"/>
      <c r="U40" s="321"/>
      <c r="V40" s="321"/>
      <c r="W40" s="321"/>
      <c r="X40" s="321"/>
      <c r="Y40" s="322"/>
      <c r="Z40" s="321"/>
      <c r="AA40" s="321"/>
      <c r="AB40" s="321"/>
      <c r="AC40" s="321"/>
      <c r="AD40" s="321"/>
      <c r="AE40" s="321"/>
      <c r="AF40" s="321"/>
      <c r="AG40" s="321"/>
      <c r="AH40" s="321"/>
      <c r="AI40" s="321"/>
      <c r="AJ40" s="321"/>
      <c r="AK40" s="321"/>
      <c r="AL40" s="321"/>
      <c r="AM40" s="321"/>
      <c r="AN40" s="321"/>
      <c r="AO40" s="321"/>
      <c r="AP40" s="321"/>
      <c r="AQ40" s="322"/>
      <c r="AR40" s="321"/>
      <c r="AS40" s="321"/>
      <c r="AT40" s="321"/>
      <c r="AU40" s="321"/>
      <c r="AV40" s="321"/>
      <c r="AW40" s="321"/>
      <c r="AX40" s="321"/>
      <c r="AY40" s="321"/>
      <c r="AZ40" s="321"/>
      <c r="BA40" s="321"/>
      <c r="BB40" s="321"/>
      <c r="BC40" s="321"/>
      <c r="BD40" s="321"/>
      <c r="BE40" s="321"/>
      <c r="BF40" s="321"/>
      <c r="BG40" s="321"/>
      <c r="BH40" s="321"/>
      <c r="BI40" s="322"/>
    </row>
    <row r="41" spans="1:61" ht="18" customHeight="1" x14ac:dyDescent="0.25">
      <c r="A41" s="324"/>
      <c r="B41" s="15" t="s">
        <v>27</v>
      </c>
      <c r="C41" s="15"/>
      <c r="D41" s="9"/>
      <c r="E41" s="145"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321"/>
      <c r="H41" s="152"/>
      <c r="I41" s="321"/>
      <c r="J41" s="152"/>
      <c r="K41" s="321"/>
      <c r="L41" s="152"/>
      <c r="M41" s="321"/>
      <c r="N41" s="152"/>
      <c r="O41" s="321"/>
      <c r="P41" s="152"/>
      <c r="Q41" s="321"/>
      <c r="R41" s="152"/>
      <c r="S41" s="321"/>
      <c r="T41" s="152"/>
      <c r="U41" s="321"/>
      <c r="V41" s="152"/>
      <c r="W41" s="321"/>
      <c r="X41" s="152"/>
      <c r="Y41" s="322"/>
      <c r="Z41" s="152"/>
      <c r="AA41" s="321"/>
      <c r="AB41" s="152"/>
      <c r="AC41" s="321"/>
      <c r="AD41" s="152"/>
      <c r="AE41" s="321"/>
      <c r="AF41" s="152"/>
      <c r="AG41" s="321"/>
      <c r="AH41" s="152"/>
      <c r="AI41" s="321"/>
      <c r="AJ41" s="152"/>
      <c r="AK41" s="321"/>
      <c r="AL41" s="152"/>
      <c r="AM41" s="321"/>
      <c r="AN41" s="152"/>
      <c r="AO41" s="321"/>
      <c r="AP41" s="152"/>
      <c r="AQ41" s="322"/>
      <c r="AR41" s="152"/>
      <c r="AS41" s="321"/>
      <c r="AT41" s="152"/>
      <c r="AU41" s="321"/>
      <c r="AV41" s="152"/>
      <c r="AW41" s="321"/>
      <c r="AX41" s="152"/>
      <c r="AY41" s="321"/>
      <c r="AZ41" s="152"/>
      <c r="BA41" s="321"/>
      <c r="BB41" s="152"/>
      <c r="BC41" s="321"/>
      <c r="BD41" s="152"/>
      <c r="BE41" s="321"/>
      <c r="BF41" s="152"/>
      <c r="BG41" s="321"/>
      <c r="BH41" s="152"/>
      <c r="BI41" s="322"/>
    </row>
    <row r="42" spans="1:61" ht="9" customHeight="1" x14ac:dyDescent="0.25">
      <c r="A42" s="46"/>
      <c r="B42" s="266"/>
      <c r="C42" s="266"/>
      <c r="D42" s="9"/>
      <c r="E42" s="168"/>
      <c r="F42" s="323"/>
      <c r="G42" s="321"/>
      <c r="H42" s="321"/>
      <c r="I42" s="321"/>
      <c r="J42" s="321"/>
      <c r="K42" s="321"/>
      <c r="L42" s="321"/>
      <c r="M42" s="321"/>
      <c r="N42" s="321"/>
      <c r="O42" s="321"/>
      <c r="P42" s="321"/>
      <c r="Q42" s="321"/>
      <c r="R42" s="321"/>
      <c r="S42" s="321"/>
      <c r="T42" s="321"/>
      <c r="U42" s="321"/>
      <c r="V42" s="321"/>
      <c r="W42" s="321"/>
      <c r="X42" s="321"/>
      <c r="Y42" s="322"/>
      <c r="Z42" s="321"/>
      <c r="AA42" s="321"/>
      <c r="AB42" s="321"/>
      <c r="AC42" s="321"/>
      <c r="AD42" s="321"/>
      <c r="AE42" s="321"/>
      <c r="AF42" s="321"/>
      <c r="AG42" s="321"/>
      <c r="AH42" s="321"/>
      <c r="AI42" s="321"/>
      <c r="AJ42" s="321"/>
      <c r="AK42" s="321"/>
      <c r="AL42" s="321"/>
      <c r="AM42" s="321"/>
      <c r="AN42" s="321"/>
      <c r="AO42" s="321"/>
      <c r="AP42" s="321"/>
      <c r="AQ42" s="322"/>
      <c r="AR42" s="321"/>
      <c r="AS42" s="321"/>
      <c r="AT42" s="321"/>
      <c r="AU42" s="321"/>
      <c r="AV42" s="321"/>
      <c r="AW42" s="321"/>
      <c r="AX42" s="321"/>
      <c r="AY42" s="321"/>
      <c r="AZ42" s="321"/>
      <c r="BA42" s="321"/>
      <c r="BB42" s="321"/>
      <c r="BC42" s="321"/>
      <c r="BD42" s="321"/>
      <c r="BE42" s="321"/>
      <c r="BF42" s="321"/>
      <c r="BG42" s="321"/>
      <c r="BH42" s="321"/>
      <c r="BI42" s="322"/>
    </row>
    <row r="43" spans="1:61" ht="15" customHeight="1" x14ac:dyDescent="0.25">
      <c r="A43" s="324"/>
      <c r="B43" s="15" t="s">
        <v>28</v>
      </c>
      <c r="C43" s="15"/>
      <c r="D43" s="9"/>
      <c r="E43" s="145"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321"/>
      <c r="H43" s="152"/>
      <c r="I43" s="321"/>
      <c r="J43" s="152"/>
      <c r="K43" s="321"/>
      <c r="L43" s="152"/>
      <c r="M43" s="321"/>
      <c r="N43" s="152"/>
      <c r="O43" s="321"/>
      <c r="P43" s="152"/>
      <c r="Q43" s="321"/>
      <c r="R43" s="152"/>
      <c r="S43" s="321"/>
      <c r="T43" s="152"/>
      <c r="U43" s="321"/>
      <c r="V43" s="152"/>
      <c r="W43" s="321"/>
      <c r="X43" s="152"/>
      <c r="Y43" s="322"/>
      <c r="Z43" s="152"/>
      <c r="AA43" s="321"/>
      <c r="AB43" s="152"/>
      <c r="AC43" s="321"/>
      <c r="AD43" s="152"/>
      <c r="AE43" s="321"/>
      <c r="AF43" s="152"/>
      <c r="AG43" s="321"/>
      <c r="AH43" s="152"/>
      <c r="AI43" s="321"/>
      <c r="AJ43" s="152"/>
      <c r="AK43" s="321"/>
      <c r="AL43" s="152"/>
      <c r="AM43" s="321"/>
      <c r="AN43" s="152"/>
      <c r="AO43" s="321"/>
      <c r="AP43" s="152"/>
      <c r="AQ43" s="322"/>
      <c r="AR43" s="152"/>
      <c r="AS43" s="321"/>
      <c r="AT43" s="152"/>
      <c r="AU43" s="321"/>
      <c r="AV43" s="152"/>
      <c r="AW43" s="321"/>
      <c r="AX43" s="152"/>
      <c r="AY43" s="321"/>
      <c r="AZ43" s="152"/>
      <c r="BA43" s="321"/>
      <c r="BB43" s="152"/>
      <c r="BC43" s="321"/>
      <c r="BD43" s="152"/>
      <c r="BE43" s="321"/>
      <c r="BF43" s="152"/>
      <c r="BG43" s="321"/>
      <c r="BH43" s="152"/>
      <c r="BI43" s="322"/>
    </row>
    <row r="44" spans="1:61" ht="9" customHeight="1" x14ac:dyDescent="0.25">
      <c r="A44" s="46"/>
      <c r="B44" s="266"/>
      <c r="C44" s="266"/>
      <c r="D44" s="9"/>
      <c r="E44" s="168"/>
      <c r="F44" s="323"/>
      <c r="G44" s="321"/>
      <c r="H44" s="321"/>
      <c r="I44" s="321"/>
      <c r="J44" s="321"/>
      <c r="K44" s="321"/>
      <c r="L44" s="321"/>
      <c r="M44" s="321"/>
      <c r="N44" s="321"/>
      <c r="O44" s="321"/>
      <c r="P44" s="321"/>
      <c r="Q44" s="321"/>
      <c r="R44" s="321"/>
      <c r="S44" s="321"/>
      <c r="T44" s="321"/>
      <c r="U44" s="321"/>
      <c r="V44" s="321"/>
      <c r="W44" s="321"/>
      <c r="X44" s="321"/>
      <c r="Y44" s="322"/>
      <c r="Z44" s="321"/>
      <c r="AA44" s="321"/>
      <c r="AB44" s="321"/>
      <c r="AC44" s="321"/>
      <c r="AD44" s="321"/>
      <c r="AE44" s="321"/>
      <c r="AF44" s="321"/>
      <c r="AG44" s="321"/>
      <c r="AH44" s="321"/>
      <c r="AI44" s="321"/>
      <c r="AJ44" s="321"/>
      <c r="AK44" s="321"/>
      <c r="AL44" s="321"/>
      <c r="AM44" s="321"/>
      <c r="AN44" s="321"/>
      <c r="AO44" s="321"/>
      <c r="AP44" s="321"/>
      <c r="AQ44" s="322"/>
      <c r="AR44" s="321"/>
      <c r="AS44" s="321"/>
      <c r="AT44" s="321"/>
      <c r="AU44" s="321"/>
      <c r="AV44" s="321"/>
      <c r="AW44" s="321"/>
      <c r="AX44" s="321"/>
      <c r="AY44" s="321"/>
      <c r="AZ44" s="321"/>
      <c r="BA44" s="321"/>
      <c r="BB44" s="321"/>
      <c r="BC44" s="321"/>
      <c r="BD44" s="321"/>
      <c r="BE44" s="321"/>
      <c r="BF44" s="321"/>
      <c r="BG44" s="321"/>
      <c r="BH44" s="321"/>
      <c r="BI44" s="322"/>
    </row>
    <row r="45" spans="1:61" ht="17.25" customHeight="1" x14ac:dyDescent="0.25">
      <c r="A45" s="327" t="s">
        <v>31</v>
      </c>
      <c r="B45" s="329"/>
      <c r="C45" s="329"/>
      <c r="D45" s="330"/>
      <c r="E45" s="328">
        <f>SUM(E41,E43)</f>
        <v>0</v>
      </c>
      <c r="F45" s="320"/>
      <c r="G45" s="321"/>
      <c r="H45" s="328" t="str">
        <f>IF(AND(ISBLANK(H41),ISBLANK(H43)),"",H41+H43)</f>
        <v/>
      </c>
      <c r="I45" s="321"/>
      <c r="J45" s="328" t="str">
        <f>IF(AND(ISBLANK(J41),ISBLANK(J43)),"",J41+J43)</f>
        <v/>
      </c>
      <c r="K45" s="321"/>
      <c r="L45" s="328" t="str">
        <f>IF(AND(ISBLANK(L41),ISBLANK(L43)),"",L41+L43)</f>
        <v/>
      </c>
      <c r="M45" s="321"/>
      <c r="N45" s="328" t="str">
        <f>IF(AND(ISBLANK(N41),ISBLANK(N43)),"",N41+N43)</f>
        <v/>
      </c>
      <c r="O45" s="321"/>
      <c r="P45" s="328" t="str">
        <f>IF(AND(ISBLANK(P41),ISBLANK(P43)),"",P41+P43)</f>
        <v/>
      </c>
      <c r="Q45" s="321"/>
      <c r="R45" s="328" t="str">
        <f>IF(AND(ISBLANK(R41),ISBLANK(R43)),"",R41+R43)</f>
        <v/>
      </c>
      <c r="S45" s="321"/>
      <c r="T45" s="328" t="str">
        <f>IF(AND(ISBLANK(T41),ISBLANK(T43)),"",T41+T43)</f>
        <v/>
      </c>
      <c r="U45" s="321"/>
      <c r="V45" s="328" t="str">
        <f>IF(AND(ISBLANK(V41),ISBLANK(V43)),"",V41+V43)</f>
        <v/>
      </c>
      <c r="W45" s="321"/>
      <c r="X45" s="328" t="str">
        <f>IF(AND(ISBLANK(X41),ISBLANK(X43)),"",X41+X43)</f>
        <v/>
      </c>
      <c r="Y45" s="322"/>
      <c r="Z45" s="328" t="str">
        <f>IF(AND(ISBLANK(Z41),ISBLANK(Z43)),"",Z41+Z43)</f>
        <v/>
      </c>
      <c r="AA45" s="321"/>
      <c r="AB45" s="328" t="str">
        <f>IF(AND(ISBLANK(AB41),ISBLANK(AB43)),"",AB41+AB43)</f>
        <v/>
      </c>
      <c r="AC45" s="321"/>
      <c r="AD45" s="328" t="str">
        <f>IF(AND(ISBLANK(AD41),ISBLANK(AD43)),"",AD41+AD43)</f>
        <v/>
      </c>
      <c r="AE45" s="321"/>
      <c r="AF45" s="328" t="str">
        <f>IF(AND(ISBLANK(AF41),ISBLANK(AF43)),"",AF41+AF43)</f>
        <v/>
      </c>
      <c r="AG45" s="321"/>
      <c r="AH45" s="328" t="str">
        <f>IF(AND(ISBLANK(AH41),ISBLANK(AH43)),"",AH41+AH43)</f>
        <v/>
      </c>
      <c r="AI45" s="321"/>
      <c r="AJ45" s="328" t="str">
        <f>IF(AND(ISBLANK(AJ41),ISBLANK(AJ43)),"",AJ41+AJ43)</f>
        <v/>
      </c>
      <c r="AK45" s="321"/>
      <c r="AL45" s="328" t="str">
        <f>IF(AND(ISBLANK(AL41),ISBLANK(AL43)),"",AL41+AL43)</f>
        <v/>
      </c>
      <c r="AM45" s="321"/>
      <c r="AN45" s="328" t="str">
        <f>IF(AND(ISBLANK(AN41),ISBLANK(AN43)),"",AN41+AN43)</f>
        <v/>
      </c>
      <c r="AO45" s="321"/>
      <c r="AP45" s="328" t="str">
        <f>IF(AND(ISBLANK(AP41),ISBLANK(AP43)),"",AP41+AP43)</f>
        <v/>
      </c>
      <c r="AQ45" s="322"/>
      <c r="AR45" s="328" t="str">
        <f>IF(AND(ISBLANK(AR41),ISBLANK(AR43)),"",AR41+AR43)</f>
        <v/>
      </c>
      <c r="AS45" s="321"/>
      <c r="AT45" s="328" t="str">
        <f>IF(AND(ISBLANK(AT41),ISBLANK(AT43)),"",AT41+AT43)</f>
        <v/>
      </c>
      <c r="AU45" s="321"/>
      <c r="AV45" s="328" t="str">
        <f>IF(AND(ISBLANK(AV41),ISBLANK(AV43)),"",AV41+AV43)</f>
        <v/>
      </c>
      <c r="AW45" s="321"/>
      <c r="AX45" s="328" t="str">
        <f>IF(AND(ISBLANK(AX41),ISBLANK(AX43)),"",AX41+AX43)</f>
        <v/>
      </c>
      <c r="AY45" s="321"/>
      <c r="AZ45" s="328" t="str">
        <f>IF(AND(ISBLANK(AZ41),ISBLANK(AZ43)),"",AZ41+AZ43)</f>
        <v/>
      </c>
      <c r="BA45" s="321"/>
      <c r="BB45" s="328" t="str">
        <f>IF(AND(ISBLANK(BB41),ISBLANK(BB43)),"",BB41+BB43)</f>
        <v/>
      </c>
      <c r="BC45" s="321"/>
      <c r="BD45" s="328" t="str">
        <f>IF(AND(ISBLANK(BD41),ISBLANK(BD43)),"",BD41+BD43)</f>
        <v/>
      </c>
      <c r="BE45" s="321"/>
      <c r="BF45" s="328" t="str">
        <f>IF(AND(ISBLANK(BF41),ISBLANK(BF43)),"",BF41+BF43)</f>
        <v/>
      </c>
      <c r="BG45" s="321"/>
      <c r="BH45" s="328" t="str">
        <f>IF(AND(ISBLANK(BH41),ISBLANK(BH43)),"",BH41+BH43)</f>
        <v/>
      </c>
      <c r="BI45" s="322"/>
    </row>
    <row r="46" spans="1:61" ht="9" customHeight="1" x14ac:dyDescent="0.25">
      <c r="A46" s="46"/>
      <c r="B46" s="266"/>
      <c r="C46" s="266"/>
      <c r="D46" s="9"/>
      <c r="E46" s="168"/>
      <c r="F46" s="323"/>
      <c r="G46" s="321"/>
      <c r="H46" s="321"/>
      <c r="I46" s="321"/>
      <c r="J46" s="321"/>
      <c r="K46" s="321"/>
      <c r="L46" s="321"/>
      <c r="M46" s="321"/>
      <c r="N46" s="321"/>
      <c r="O46" s="321"/>
      <c r="P46" s="321"/>
      <c r="Q46" s="321"/>
      <c r="R46" s="321"/>
      <c r="S46" s="321"/>
      <c r="T46" s="321"/>
      <c r="U46" s="321"/>
      <c r="V46" s="321"/>
      <c r="W46" s="321"/>
      <c r="X46" s="321"/>
      <c r="Y46" s="322"/>
      <c r="Z46" s="321"/>
      <c r="AA46" s="321"/>
      <c r="AB46" s="321"/>
      <c r="AC46" s="321"/>
      <c r="AD46" s="321"/>
      <c r="AE46" s="321"/>
      <c r="AF46" s="321"/>
      <c r="AG46" s="321"/>
      <c r="AH46" s="321"/>
      <c r="AI46" s="321"/>
      <c r="AJ46" s="321"/>
      <c r="AK46" s="321"/>
      <c r="AL46" s="321"/>
      <c r="AM46" s="321"/>
      <c r="AN46" s="321"/>
      <c r="AO46" s="321"/>
      <c r="AP46" s="321"/>
      <c r="AQ46" s="322"/>
      <c r="AR46" s="321"/>
      <c r="AS46" s="321"/>
      <c r="AT46" s="321"/>
      <c r="AU46" s="321"/>
      <c r="AV46" s="321"/>
      <c r="AW46" s="321"/>
      <c r="AX46" s="321"/>
      <c r="AY46" s="321"/>
      <c r="AZ46" s="321"/>
      <c r="BA46" s="321"/>
      <c r="BB46" s="321"/>
      <c r="BC46" s="321"/>
      <c r="BD46" s="321"/>
      <c r="BE46" s="321"/>
      <c r="BF46" s="321"/>
      <c r="BG46" s="321"/>
      <c r="BH46" s="321"/>
      <c r="BI46" s="322"/>
    </row>
    <row r="47" spans="1:61" s="1" customFormat="1" ht="17.25" customHeight="1" x14ac:dyDescent="0.25">
      <c r="A47" s="46" t="s">
        <v>36</v>
      </c>
      <c r="B47" s="49"/>
      <c r="C47" s="49"/>
      <c r="D47" s="113">
        <f>SUM(H47,J47,L47,N47,P47,R47,T47,V47,X47,Z47,AB47,AD47,AF47,AH47,AJ47,AL47,AP47,AR47,AT47,AN47,AV47,AX47,AZ47,BB47,BD47,BF47,BH47)</f>
        <v>0</v>
      </c>
      <c r="E47" s="148">
        <f>SUM(E45,E36,E27,E10)</f>
        <v>0</v>
      </c>
      <c r="F47" s="153"/>
      <c r="G47" s="331"/>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1"/>
      <c r="BB47" s="148">
        <f>SUM(BB45,BB36,BB27,BB10)</f>
        <v>0</v>
      </c>
      <c r="BC47" s="331"/>
      <c r="BD47" s="148">
        <f>SUM(BD45,BD36,BD27,BD10)</f>
        <v>0</v>
      </c>
      <c r="BE47" s="331"/>
      <c r="BF47" s="148">
        <f>SUM(BF45,BF36,BF27,BF10)</f>
        <v>0</v>
      </c>
      <c r="BG47" s="331"/>
      <c r="BH47" s="148">
        <f>SUM(BH45,BH36,BH27,BH10)</f>
        <v>0</v>
      </c>
      <c r="BI47" s="332"/>
    </row>
    <row r="48" spans="1:61" ht="9" customHeight="1" x14ac:dyDescent="0.25">
      <c r="A48" s="46"/>
      <c r="B48" s="266"/>
      <c r="C48" s="266"/>
      <c r="D48" s="9"/>
      <c r="E48" s="168"/>
      <c r="F48" s="323"/>
      <c r="G48" s="321"/>
      <c r="H48" s="321"/>
      <c r="I48" s="321"/>
      <c r="J48" s="321"/>
      <c r="K48" s="321"/>
      <c r="L48" s="321"/>
      <c r="M48" s="321"/>
      <c r="N48" s="321"/>
      <c r="O48" s="321"/>
      <c r="P48" s="321"/>
      <c r="Q48" s="321"/>
      <c r="R48" s="321"/>
      <c r="S48" s="321"/>
      <c r="T48" s="321"/>
      <c r="U48" s="321"/>
      <c r="V48" s="321"/>
      <c r="W48" s="321"/>
      <c r="X48" s="321"/>
      <c r="Y48" s="322"/>
      <c r="Z48" s="321"/>
      <c r="AA48" s="321"/>
      <c r="AB48" s="321"/>
      <c r="AC48" s="321"/>
      <c r="AD48" s="321"/>
      <c r="AE48" s="321"/>
      <c r="AF48" s="321"/>
      <c r="AG48" s="321"/>
      <c r="AH48" s="321"/>
      <c r="AI48" s="321"/>
      <c r="AJ48" s="321"/>
      <c r="AK48" s="321"/>
      <c r="AL48" s="321"/>
      <c r="AM48" s="321"/>
      <c r="AN48" s="321"/>
      <c r="AO48" s="321"/>
      <c r="AP48" s="321"/>
      <c r="AQ48" s="322"/>
      <c r="AR48" s="321"/>
      <c r="AS48" s="321"/>
      <c r="AT48" s="321"/>
      <c r="AU48" s="321"/>
      <c r="AV48" s="321"/>
      <c r="AW48" s="321"/>
      <c r="AX48" s="321"/>
      <c r="AY48" s="321"/>
      <c r="AZ48" s="321"/>
      <c r="BA48" s="321"/>
      <c r="BB48" s="321"/>
      <c r="BC48" s="321"/>
      <c r="BD48" s="321"/>
      <c r="BE48" s="321"/>
      <c r="BF48" s="321"/>
      <c r="BG48" s="321"/>
      <c r="BH48" s="321"/>
      <c r="BI48" s="322"/>
    </row>
    <row r="49" spans="1:61" x14ac:dyDescent="0.25">
      <c r="A49" s="7" t="s">
        <v>29</v>
      </c>
      <c r="B49" s="325"/>
      <c r="C49" s="325"/>
      <c r="D49" s="9"/>
      <c r="E49" s="113"/>
      <c r="F49" s="153"/>
      <c r="G49" s="321"/>
      <c r="H49" s="321"/>
      <c r="I49" s="321"/>
      <c r="J49" s="321"/>
      <c r="K49" s="321"/>
      <c r="L49" s="321"/>
      <c r="M49" s="321"/>
      <c r="N49" s="321"/>
      <c r="O49" s="321"/>
      <c r="P49" s="321"/>
      <c r="Q49" s="321"/>
      <c r="R49" s="321"/>
      <c r="S49" s="321"/>
      <c r="T49" s="321"/>
      <c r="U49" s="321"/>
      <c r="V49" s="321"/>
      <c r="W49" s="321"/>
      <c r="X49" s="321"/>
      <c r="Y49" s="322"/>
      <c r="Z49" s="321"/>
      <c r="AA49" s="321"/>
      <c r="AB49" s="321"/>
      <c r="AC49" s="321"/>
      <c r="AD49" s="321"/>
      <c r="AE49" s="321"/>
      <c r="AF49" s="321"/>
      <c r="AG49" s="321"/>
      <c r="AH49" s="321"/>
      <c r="AI49" s="321"/>
      <c r="AJ49" s="321"/>
      <c r="AK49" s="321"/>
      <c r="AL49" s="321"/>
      <c r="AM49" s="321"/>
      <c r="AN49" s="321"/>
      <c r="AO49" s="321"/>
      <c r="AP49" s="321"/>
      <c r="AQ49" s="322"/>
      <c r="AR49" s="321"/>
      <c r="AS49" s="321"/>
      <c r="AT49" s="321"/>
      <c r="AU49" s="321"/>
      <c r="AV49" s="321"/>
      <c r="AW49" s="321"/>
      <c r="AX49" s="321"/>
      <c r="AY49" s="321"/>
      <c r="AZ49" s="321"/>
      <c r="BA49" s="321"/>
      <c r="BB49" s="321"/>
      <c r="BC49" s="321"/>
      <c r="BD49" s="321"/>
      <c r="BE49" s="321"/>
      <c r="BF49" s="321"/>
      <c r="BG49" s="321"/>
      <c r="BH49" s="321"/>
      <c r="BI49" s="322"/>
    </row>
    <row r="50" spans="1:61" ht="9" customHeight="1" x14ac:dyDescent="0.25">
      <c r="A50" s="46"/>
      <c r="B50" s="266"/>
      <c r="C50" s="266"/>
      <c r="D50" s="9"/>
      <c r="E50" s="168"/>
      <c r="F50" s="323"/>
      <c r="G50" s="321"/>
      <c r="H50" s="321"/>
      <c r="I50" s="321"/>
      <c r="J50" s="321"/>
      <c r="K50" s="321"/>
      <c r="L50" s="321"/>
      <c r="M50" s="321"/>
      <c r="N50" s="321"/>
      <c r="O50" s="321"/>
      <c r="P50" s="321"/>
      <c r="Q50" s="321"/>
      <c r="R50" s="321"/>
      <c r="S50" s="321"/>
      <c r="T50" s="321"/>
      <c r="U50" s="321"/>
      <c r="V50" s="321"/>
      <c r="W50" s="321"/>
      <c r="X50" s="321"/>
      <c r="Y50" s="322"/>
      <c r="Z50" s="321"/>
      <c r="AA50" s="321"/>
      <c r="AB50" s="321"/>
      <c r="AC50" s="321"/>
      <c r="AD50" s="321"/>
      <c r="AE50" s="321"/>
      <c r="AF50" s="321"/>
      <c r="AG50" s="321"/>
      <c r="AH50" s="321"/>
      <c r="AI50" s="321"/>
      <c r="AJ50" s="321"/>
      <c r="AK50" s="321"/>
      <c r="AL50" s="321"/>
      <c r="AM50" s="321"/>
      <c r="AN50" s="321"/>
      <c r="AO50" s="321"/>
      <c r="AP50" s="321"/>
      <c r="AQ50" s="322"/>
      <c r="AR50" s="321"/>
      <c r="AS50" s="321"/>
      <c r="AT50" s="321"/>
      <c r="AU50" s="321"/>
      <c r="AV50" s="321"/>
      <c r="AW50" s="321"/>
      <c r="AX50" s="321"/>
      <c r="AY50" s="321"/>
      <c r="AZ50" s="321"/>
      <c r="BA50" s="321"/>
      <c r="BB50" s="321"/>
      <c r="BC50" s="321"/>
      <c r="BD50" s="321"/>
      <c r="BE50" s="321"/>
      <c r="BF50" s="321"/>
      <c r="BG50" s="321"/>
      <c r="BH50" s="321"/>
      <c r="BI50" s="322"/>
    </row>
    <row r="51" spans="1:61" ht="15" customHeight="1" x14ac:dyDescent="0.25">
      <c r="A51" s="324"/>
      <c r="B51" s="15" t="s">
        <v>117</v>
      </c>
      <c r="C51" s="15"/>
      <c r="D51" s="9"/>
      <c r="E51" s="145"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21"/>
      <c r="H51" s="152"/>
      <c r="I51" s="321"/>
      <c r="J51" s="152"/>
      <c r="K51" s="321"/>
      <c r="L51" s="152"/>
      <c r="M51" s="321"/>
      <c r="N51" s="152"/>
      <c r="O51" s="321"/>
      <c r="P51" s="152"/>
      <c r="Q51" s="321"/>
      <c r="R51" s="152"/>
      <c r="S51" s="321"/>
      <c r="T51" s="152"/>
      <c r="U51" s="321"/>
      <c r="V51" s="152"/>
      <c r="W51" s="321"/>
      <c r="X51" s="152"/>
      <c r="Y51" s="322"/>
      <c r="Z51" s="152"/>
      <c r="AA51" s="321"/>
      <c r="AB51" s="152"/>
      <c r="AC51" s="321"/>
      <c r="AD51" s="152"/>
      <c r="AE51" s="321"/>
      <c r="AF51" s="152"/>
      <c r="AG51" s="321"/>
      <c r="AH51" s="152"/>
      <c r="AI51" s="321"/>
      <c r="AJ51" s="152"/>
      <c r="AK51" s="321"/>
      <c r="AL51" s="152"/>
      <c r="AM51" s="321"/>
      <c r="AN51" s="152"/>
      <c r="AO51" s="321"/>
      <c r="AP51" s="152"/>
      <c r="AQ51" s="322"/>
      <c r="AR51" s="152"/>
      <c r="AS51" s="321"/>
      <c r="AT51" s="152"/>
      <c r="AU51" s="321"/>
      <c r="AV51" s="152"/>
      <c r="AW51" s="321"/>
      <c r="AX51" s="152"/>
      <c r="AY51" s="321"/>
      <c r="AZ51" s="152"/>
      <c r="BA51" s="321"/>
      <c r="BB51" s="152"/>
      <c r="BC51" s="321"/>
      <c r="BD51" s="152"/>
      <c r="BE51" s="321"/>
      <c r="BF51" s="152"/>
      <c r="BG51" s="321"/>
      <c r="BH51" s="152"/>
      <c r="BI51" s="322"/>
    </row>
    <row r="52" spans="1:61" ht="9" customHeight="1" x14ac:dyDescent="0.25">
      <c r="A52" s="46"/>
      <c r="B52" s="15"/>
      <c r="C52" s="15"/>
      <c r="D52" s="9"/>
      <c r="E52" s="168"/>
      <c r="F52" s="323"/>
      <c r="G52" s="321"/>
      <c r="H52" s="321"/>
      <c r="I52" s="321"/>
      <c r="J52" s="321"/>
      <c r="K52" s="321"/>
      <c r="L52" s="321"/>
      <c r="M52" s="321"/>
      <c r="N52" s="321"/>
      <c r="O52" s="321"/>
      <c r="P52" s="321"/>
      <c r="Q52" s="321"/>
      <c r="R52" s="321"/>
      <c r="S52" s="321"/>
      <c r="T52" s="321"/>
      <c r="U52" s="321"/>
      <c r="V52" s="321"/>
      <c r="W52" s="321"/>
      <c r="X52" s="321"/>
      <c r="Y52" s="322"/>
      <c r="Z52" s="321"/>
      <c r="AA52" s="321"/>
      <c r="AB52" s="321"/>
      <c r="AC52" s="321"/>
      <c r="AD52" s="321"/>
      <c r="AE52" s="321"/>
      <c r="AF52" s="321"/>
      <c r="AG52" s="321"/>
      <c r="AH52" s="321"/>
      <c r="AI52" s="321"/>
      <c r="AJ52" s="321"/>
      <c r="AK52" s="321"/>
      <c r="AL52" s="321"/>
      <c r="AM52" s="321"/>
      <c r="AN52" s="321"/>
      <c r="AO52" s="321"/>
      <c r="AP52" s="321"/>
      <c r="AQ52" s="322"/>
      <c r="AR52" s="321"/>
      <c r="AS52" s="321"/>
      <c r="AT52" s="321"/>
      <c r="AU52" s="321"/>
      <c r="AV52" s="321"/>
      <c r="AW52" s="321"/>
      <c r="AX52" s="321"/>
      <c r="AY52" s="321"/>
      <c r="AZ52" s="321"/>
      <c r="BA52" s="321"/>
      <c r="BB52" s="321"/>
      <c r="BC52" s="321"/>
      <c r="BD52" s="321"/>
      <c r="BE52" s="321"/>
      <c r="BF52" s="321"/>
      <c r="BG52" s="321"/>
      <c r="BH52" s="321"/>
      <c r="BI52" s="322"/>
    </row>
    <row r="53" spans="1:61" ht="15" customHeight="1" x14ac:dyDescent="0.25">
      <c r="A53" s="324"/>
      <c r="B53" s="15" t="s">
        <v>118</v>
      </c>
      <c r="C53" s="15"/>
      <c r="D53" s="9"/>
      <c r="E53" s="145"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21"/>
      <c r="H53" s="152"/>
      <c r="I53" s="321"/>
      <c r="J53" s="152"/>
      <c r="K53" s="321"/>
      <c r="L53" s="152"/>
      <c r="M53" s="321"/>
      <c r="N53" s="152"/>
      <c r="O53" s="321"/>
      <c r="P53" s="152"/>
      <c r="Q53" s="321"/>
      <c r="R53" s="152"/>
      <c r="S53" s="321"/>
      <c r="T53" s="152"/>
      <c r="U53" s="321"/>
      <c r="V53" s="152"/>
      <c r="W53" s="321"/>
      <c r="X53" s="152"/>
      <c r="Y53" s="322"/>
      <c r="Z53" s="152"/>
      <c r="AA53" s="321"/>
      <c r="AB53" s="152"/>
      <c r="AC53" s="321"/>
      <c r="AD53" s="152"/>
      <c r="AE53" s="321"/>
      <c r="AF53" s="152"/>
      <c r="AG53" s="321"/>
      <c r="AH53" s="152"/>
      <c r="AI53" s="321"/>
      <c r="AJ53" s="152"/>
      <c r="AK53" s="321"/>
      <c r="AL53" s="152"/>
      <c r="AM53" s="321"/>
      <c r="AN53" s="152"/>
      <c r="AO53" s="321"/>
      <c r="AP53" s="152"/>
      <c r="AQ53" s="322"/>
      <c r="AR53" s="152"/>
      <c r="AS53" s="321"/>
      <c r="AT53" s="152"/>
      <c r="AU53" s="321"/>
      <c r="AV53" s="152"/>
      <c r="AW53" s="321"/>
      <c r="AX53" s="152"/>
      <c r="AY53" s="321"/>
      <c r="AZ53" s="152"/>
      <c r="BA53" s="321"/>
      <c r="BB53" s="152"/>
      <c r="BC53" s="321"/>
      <c r="BD53" s="152"/>
      <c r="BE53" s="321"/>
      <c r="BF53" s="152"/>
      <c r="BG53" s="321"/>
      <c r="BH53" s="152"/>
      <c r="BI53" s="322"/>
    </row>
    <row r="54" spans="1:61" ht="9" customHeight="1" x14ac:dyDescent="0.25">
      <c r="A54" s="46"/>
      <c r="B54" s="15"/>
      <c r="C54" s="15"/>
      <c r="D54" s="9"/>
      <c r="E54" s="168"/>
      <c r="F54" s="323"/>
      <c r="G54" s="321"/>
      <c r="H54" s="321"/>
      <c r="I54" s="321"/>
      <c r="J54" s="321"/>
      <c r="K54" s="321"/>
      <c r="L54" s="321"/>
      <c r="M54" s="321"/>
      <c r="N54" s="321"/>
      <c r="O54" s="321"/>
      <c r="P54" s="321"/>
      <c r="Q54" s="321"/>
      <c r="R54" s="321"/>
      <c r="S54" s="321"/>
      <c r="T54" s="321"/>
      <c r="U54" s="321"/>
      <c r="V54" s="321"/>
      <c r="W54" s="321"/>
      <c r="X54" s="321"/>
      <c r="Y54" s="322"/>
      <c r="Z54" s="321"/>
      <c r="AA54" s="321"/>
      <c r="AB54" s="321"/>
      <c r="AC54" s="321"/>
      <c r="AD54" s="321"/>
      <c r="AE54" s="321"/>
      <c r="AF54" s="321"/>
      <c r="AG54" s="321"/>
      <c r="AH54" s="321"/>
      <c r="AI54" s="321"/>
      <c r="AJ54" s="321"/>
      <c r="AK54" s="321"/>
      <c r="AL54" s="321"/>
      <c r="AM54" s="321"/>
      <c r="AN54" s="321"/>
      <c r="AO54" s="321"/>
      <c r="AP54" s="321"/>
      <c r="AQ54" s="322"/>
      <c r="AR54" s="321"/>
      <c r="AS54" s="321"/>
      <c r="AT54" s="321"/>
      <c r="AU54" s="321"/>
      <c r="AV54" s="321"/>
      <c r="AW54" s="321"/>
      <c r="AX54" s="321"/>
      <c r="AY54" s="321"/>
      <c r="AZ54" s="321"/>
      <c r="BA54" s="321"/>
      <c r="BB54" s="321"/>
      <c r="BC54" s="321"/>
      <c r="BD54" s="321"/>
      <c r="BE54" s="321"/>
      <c r="BF54" s="321"/>
      <c r="BG54" s="321"/>
      <c r="BH54" s="321"/>
      <c r="BI54" s="322"/>
    </row>
    <row r="55" spans="1:61" ht="15" customHeight="1" x14ac:dyDescent="0.25">
      <c r="A55" s="324"/>
      <c r="B55" s="15" t="s">
        <v>119</v>
      </c>
      <c r="C55" s="15"/>
      <c r="D55" s="9"/>
      <c r="E55" s="145"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21"/>
      <c r="H55" s="152"/>
      <c r="I55" s="321"/>
      <c r="J55" s="152"/>
      <c r="K55" s="321"/>
      <c r="L55" s="152"/>
      <c r="M55" s="321"/>
      <c r="N55" s="152"/>
      <c r="O55" s="321"/>
      <c r="P55" s="152"/>
      <c r="Q55" s="321"/>
      <c r="R55" s="152"/>
      <c r="S55" s="321"/>
      <c r="T55" s="152"/>
      <c r="U55" s="321"/>
      <c r="V55" s="152"/>
      <c r="W55" s="321"/>
      <c r="X55" s="152"/>
      <c r="Y55" s="322"/>
      <c r="Z55" s="152"/>
      <c r="AA55" s="321"/>
      <c r="AB55" s="152"/>
      <c r="AC55" s="321"/>
      <c r="AD55" s="152"/>
      <c r="AE55" s="321"/>
      <c r="AF55" s="152"/>
      <c r="AG55" s="321"/>
      <c r="AH55" s="152"/>
      <c r="AI55" s="321"/>
      <c r="AJ55" s="152"/>
      <c r="AK55" s="321"/>
      <c r="AL55" s="152"/>
      <c r="AM55" s="321"/>
      <c r="AN55" s="152"/>
      <c r="AO55" s="321"/>
      <c r="AP55" s="152"/>
      <c r="AQ55" s="322"/>
      <c r="AR55" s="152"/>
      <c r="AS55" s="321"/>
      <c r="AT55" s="152"/>
      <c r="AU55" s="321"/>
      <c r="AV55" s="152"/>
      <c r="AW55" s="321"/>
      <c r="AX55" s="152"/>
      <c r="AY55" s="321"/>
      <c r="AZ55" s="152"/>
      <c r="BA55" s="321"/>
      <c r="BB55" s="152"/>
      <c r="BC55" s="321"/>
      <c r="BD55" s="152"/>
      <c r="BE55" s="321"/>
      <c r="BF55" s="152"/>
      <c r="BG55" s="321"/>
      <c r="BH55" s="152"/>
      <c r="BI55" s="322"/>
    </row>
    <row r="56" spans="1:61" ht="9" customHeight="1" x14ac:dyDescent="0.25">
      <c r="A56" s="46"/>
      <c r="B56" s="15"/>
      <c r="C56" s="15"/>
      <c r="D56" s="9"/>
      <c r="E56" s="168"/>
      <c r="F56" s="323"/>
      <c r="G56" s="333"/>
      <c r="H56" s="321"/>
      <c r="I56" s="321"/>
      <c r="J56" s="321"/>
      <c r="K56" s="321"/>
      <c r="L56" s="321"/>
      <c r="M56" s="321"/>
      <c r="N56" s="321"/>
      <c r="O56" s="321"/>
      <c r="P56" s="321"/>
      <c r="Q56" s="321"/>
      <c r="R56" s="321"/>
      <c r="S56" s="321"/>
      <c r="T56" s="321"/>
      <c r="U56" s="321"/>
      <c r="V56" s="321"/>
      <c r="W56" s="321"/>
      <c r="X56" s="321"/>
      <c r="Y56" s="322"/>
      <c r="Z56" s="321"/>
      <c r="AA56" s="321"/>
      <c r="AB56" s="321"/>
      <c r="AC56" s="321"/>
      <c r="AD56" s="321"/>
      <c r="AE56" s="321"/>
      <c r="AF56" s="321"/>
      <c r="AG56" s="321"/>
      <c r="AH56" s="321"/>
      <c r="AI56" s="321"/>
      <c r="AJ56" s="321"/>
      <c r="AK56" s="321"/>
      <c r="AL56" s="321"/>
      <c r="AM56" s="321"/>
      <c r="AN56" s="321"/>
      <c r="AO56" s="321"/>
      <c r="AP56" s="321"/>
      <c r="AQ56" s="322"/>
      <c r="AR56" s="321"/>
      <c r="AS56" s="321"/>
      <c r="AT56" s="321"/>
      <c r="AU56" s="321"/>
      <c r="AV56" s="321"/>
      <c r="AW56" s="321"/>
      <c r="AX56" s="321"/>
      <c r="AY56" s="321"/>
      <c r="AZ56" s="321"/>
      <c r="BA56" s="321"/>
      <c r="BB56" s="321"/>
      <c r="BC56" s="321"/>
      <c r="BD56" s="321"/>
      <c r="BE56" s="321"/>
      <c r="BF56" s="321"/>
      <c r="BG56" s="321"/>
      <c r="BH56" s="321"/>
      <c r="BI56" s="322"/>
    </row>
    <row r="57" spans="1:61" ht="15" customHeight="1" x14ac:dyDescent="0.25">
      <c r="A57" s="324"/>
      <c r="B57" s="15" t="s">
        <v>120</v>
      </c>
      <c r="C57" s="15"/>
      <c r="D57" s="9"/>
      <c r="E57" s="145"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21"/>
      <c r="H57" s="152"/>
      <c r="I57" s="321"/>
      <c r="J57" s="152"/>
      <c r="K57" s="321"/>
      <c r="L57" s="152"/>
      <c r="M57" s="321"/>
      <c r="N57" s="152"/>
      <c r="O57" s="321"/>
      <c r="P57" s="152"/>
      <c r="Q57" s="321"/>
      <c r="R57" s="152"/>
      <c r="S57" s="321"/>
      <c r="T57" s="152"/>
      <c r="U57" s="321"/>
      <c r="V57" s="152"/>
      <c r="W57" s="321"/>
      <c r="X57" s="152"/>
      <c r="Y57" s="322"/>
      <c r="Z57" s="152"/>
      <c r="AA57" s="321"/>
      <c r="AB57" s="152"/>
      <c r="AC57" s="321"/>
      <c r="AD57" s="152"/>
      <c r="AE57" s="321"/>
      <c r="AF57" s="152"/>
      <c r="AG57" s="321"/>
      <c r="AH57" s="152"/>
      <c r="AI57" s="321"/>
      <c r="AJ57" s="152"/>
      <c r="AK57" s="321"/>
      <c r="AL57" s="152"/>
      <c r="AM57" s="321"/>
      <c r="AN57" s="152"/>
      <c r="AO57" s="321"/>
      <c r="AP57" s="152"/>
      <c r="AQ57" s="322"/>
      <c r="AR57" s="152"/>
      <c r="AS57" s="321"/>
      <c r="AT57" s="152"/>
      <c r="AU57" s="321"/>
      <c r="AV57" s="152"/>
      <c r="AW57" s="321"/>
      <c r="AX57" s="152"/>
      <c r="AY57" s="321"/>
      <c r="AZ57" s="152"/>
      <c r="BA57" s="321"/>
      <c r="BB57" s="152"/>
      <c r="BC57" s="321"/>
      <c r="BD57" s="152"/>
      <c r="BE57" s="321"/>
      <c r="BF57" s="152"/>
      <c r="BG57" s="321"/>
      <c r="BH57" s="152"/>
      <c r="BI57" s="322"/>
    </row>
    <row r="58" spans="1:61" ht="9" customHeight="1" x14ac:dyDescent="0.25">
      <c r="A58" s="46"/>
      <c r="B58" s="266"/>
      <c r="C58" s="266"/>
      <c r="D58" s="9"/>
      <c r="E58" s="168"/>
      <c r="F58" s="323"/>
      <c r="G58" s="321"/>
      <c r="H58" s="321"/>
      <c r="I58" s="321"/>
      <c r="J58" s="321"/>
      <c r="K58" s="321"/>
      <c r="L58" s="321"/>
      <c r="M58" s="321"/>
      <c r="N58" s="321"/>
      <c r="O58" s="321"/>
      <c r="P58" s="321"/>
      <c r="Q58" s="321"/>
      <c r="R58" s="321"/>
      <c r="S58" s="321"/>
      <c r="T58" s="321"/>
      <c r="U58" s="321"/>
      <c r="V58" s="321"/>
      <c r="W58" s="321"/>
      <c r="X58" s="321"/>
      <c r="Y58" s="322"/>
      <c r="Z58" s="321"/>
      <c r="AA58" s="321"/>
      <c r="AB58" s="321"/>
      <c r="AC58" s="321"/>
      <c r="AD58" s="321"/>
      <c r="AE58" s="321"/>
      <c r="AF58" s="321"/>
      <c r="AG58" s="321"/>
      <c r="AH58" s="321"/>
      <c r="AI58" s="321"/>
      <c r="AJ58" s="321"/>
      <c r="AK58" s="321"/>
      <c r="AL58" s="321"/>
      <c r="AM58" s="321"/>
      <c r="AN58" s="321"/>
      <c r="AO58" s="321"/>
      <c r="AP58" s="321"/>
      <c r="AQ58" s="322"/>
      <c r="AR58" s="321"/>
      <c r="AS58" s="321"/>
      <c r="AT58" s="321"/>
      <c r="AU58" s="321"/>
      <c r="AV58" s="321"/>
      <c r="AW58" s="321"/>
      <c r="AX58" s="321"/>
      <c r="AY58" s="321"/>
      <c r="AZ58" s="321"/>
      <c r="BA58" s="321"/>
      <c r="BB58" s="321"/>
      <c r="BC58" s="321"/>
      <c r="BD58" s="321"/>
      <c r="BE58" s="321"/>
      <c r="BF58" s="321"/>
      <c r="BG58" s="321"/>
      <c r="BH58" s="321"/>
      <c r="BI58" s="322"/>
    </row>
    <row r="59" spans="1:61" s="1" customFormat="1" ht="17.25" customHeight="1" x14ac:dyDescent="0.25">
      <c r="A59" s="46" t="s">
        <v>35</v>
      </c>
      <c r="B59" s="49"/>
      <c r="C59" s="49"/>
      <c r="D59" s="113">
        <f>SUM(H59,J59,L59,N59,P59,R59,T59,V59,X59,Z59,AB59,AD59,AF59,AH59,AJ59,AL59,AP59,AR59,AT59,AN59,AV59,AX59,AZ59,BB59,BD59,BF59,BH59)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1"/>
      <c r="BB59" s="148">
        <f>SUM(BB51,BB57,BB53,BB55)</f>
        <v>0</v>
      </c>
      <c r="BC59" s="331"/>
      <c r="BD59" s="148">
        <f>SUM(BD51,BD57,BD53,BD55)</f>
        <v>0</v>
      </c>
      <c r="BE59" s="331"/>
      <c r="BF59" s="148">
        <f>SUM(BF51,BF57,BF53,BF55)</f>
        <v>0</v>
      </c>
      <c r="BG59" s="331"/>
      <c r="BH59" s="148">
        <f>SUM(BH51,BH57,BH53,BH55)</f>
        <v>0</v>
      </c>
      <c r="BI59" s="332"/>
    </row>
    <row r="60" spans="1:61" ht="9" customHeight="1" x14ac:dyDescent="0.25">
      <c r="A60" s="46"/>
      <c r="B60" s="266"/>
      <c r="C60" s="266"/>
      <c r="D60" s="9"/>
      <c r="E60" s="168"/>
      <c r="F60" s="323"/>
      <c r="G60" s="321"/>
      <c r="H60" s="321"/>
      <c r="I60" s="321"/>
      <c r="J60" s="321"/>
      <c r="K60" s="321"/>
      <c r="L60" s="321"/>
      <c r="M60" s="321"/>
      <c r="N60" s="321"/>
      <c r="O60" s="321"/>
      <c r="P60" s="321"/>
      <c r="Q60" s="321"/>
      <c r="R60" s="321"/>
      <c r="S60" s="321"/>
      <c r="T60" s="321"/>
      <c r="U60" s="321"/>
      <c r="V60" s="321"/>
      <c r="W60" s="321"/>
      <c r="X60" s="321"/>
      <c r="Y60" s="322"/>
      <c r="Z60" s="321"/>
      <c r="AA60" s="321"/>
      <c r="AB60" s="321"/>
      <c r="AC60" s="321"/>
      <c r="AD60" s="321"/>
      <c r="AE60" s="321"/>
      <c r="AF60" s="321"/>
      <c r="AG60" s="321"/>
      <c r="AH60" s="321"/>
      <c r="AI60" s="321"/>
      <c r="AJ60" s="321"/>
      <c r="AK60" s="321"/>
      <c r="AL60" s="321"/>
      <c r="AM60" s="321"/>
      <c r="AN60" s="321"/>
      <c r="AO60" s="321"/>
      <c r="AP60" s="321"/>
      <c r="AQ60" s="322"/>
      <c r="AR60" s="321"/>
      <c r="AS60" s="321"/>
      <c r="AT60" s="321"/>
      <c r="AU60" s="321"/>
      <c r="AV60" s="321"/>
      <c r="AW60" s="321"/>
      <c r="AX60" s="321"/>
      <c r="AY60" s="321"/>
      <c r="AZ60" s="321"/>
      <c r="BA60" s="321"/>
      <c r="BB60" s="321"/>
      <c r="BC60" s="321"/>
      <c r="BD60" s="321"/>
      <c r="BE60" s="321"/>
      <c r="BF60" s="321"/>
      <c r="BG60" s="321"/>
      <c r="BH60" s="321"/>
      <c r="BI60" s="322"/>
    </row>
    <row r="61" spans="1:61" s="1" customFormat="1" ht="17.25" customHeight="1" x14ac:dyDescent="0.25">
      <c r="A61" s="46" t="s">
        <v>3</v>
      </c>
      <c r="B61" s="49"/>
      <c r="C61" s="49"/>
      <c r="D61" s="113">
        <f>SUM(H61,J61,L61,N61,P61,R61,T61,V61,X61,Z61,AB61,AD61,AF61,AH61,AJ61,AL61,AP61,AR61,AT61,AN61,AV61,AX61,AZ61,BB61,BD61,BF61,BH61)</f>
        <v>0</v>
      </c>
      <c r="E61" s="148">
        <f>E47-E59</f>
        <v>0</v>
      </c>
      <c r="F61" s="153"/>
      <c r="G61" s="331"/>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1"/>
      <c r="BB61" s="148">
        <f>BB47-BB59</f>
        <v>0</v>
      </c>
      <c r="BC61" s="331"/>
      <c r="BD61" s="148">
        <f>BD47-BD59</f>
        <v>0</v>
      </c>
      <c r="BE61" s="331"/>
      <c r="BF61" s="148">
        <f>BF47-BF59</f>
        <v>0</v>
      </c>
      <c r="BG61" s="331"/>
      <c r="BH61" s="148">
        <f>BH47-BH59</f>
        <v>0</v>
      </c>
      <c r="BI61" s="332"/>
    </row>
    <row r="62" spans="1:61" ht="9" customHeight="1" thickBot="1" x14ac:dyDescent="0.3">
      <c r="A62" s="47"/>
      <c r="B62" s="334"/>
      <c r="C62" s="334"/>
      <c r="D62" s="48"/>
      <c r="E62" s="335"/>
      <c r="F62" s="336"/>
      <c r="G62" s="337"/>
      <c r="H62" s="337"/>
      <c r="I62" s="337"/>
      <c r="J62" s="337"/>
      <c r="K62" s="337"/>
      <c r="L62" s="337"/>
      <c r="M62" s="337"/>
      <c r="N62" s="337"/>
      <c r="O62" s="337"/>
      <c r="P62" s="337"/>
      <c r="Q62" s="337"/>
      <c r="R62" s="337"/>
      <c r="S62" s="337"/>
      <c r="T62" s="337"/>
      <c r="U62" s="337"/>
      <c r="V62" s="337"/>
      <c r="W62" s="337"/>
      <c r="X62" s="337"/>
      <c r="Y62" s="338"/>
      <c r="Z62" s="337"/>
      <c r="AA62" s="337"/>
      <c r="AB62" s="337"/>
      <c r="AC62" s="337"/>
      <c r="AD62" s="337"/>
      <c r="AE62" s="337"/>
      <c r="AF62" s="337"/>
      <c r="AG62" s="337"/>
      <c r="AH62" s="337"/>
      <c r="AI62" s="337"/>
      <c r="AJ62" s="337"/>
      <c r="AK62" s="337"/>
      <c r="AL62" s="337"/>
      <c r="AM62" s="337"/>
      <c r="AN62" s="337"/>
      <c r="AO62" s="337"/>
      <c r="AP62" s="337"/>
      <c r="AQ62" s="338"/>
      <c r="AR62" s="337"/>
      <c r="AS62" s="337"/>
      <c r="AT62" s="337"/>
      <c r="AU62" s="337"/>
      <c r="AV62" s="337"/>
      <c r="AW62" s="337"/>
      <c r="AX62" s="337"/>
      <c r="AY62" s="337"/>
      <c r="AZ62" s="337"/>
      <c r="BA62" s="337"/>
      <c r="BB62" s="337"/>
      <c r="BC62" s="337"/>
      <c r="BD62" s="337"/>
      <c r="BE62" s="337"/>
      <c r="BF62" s="337"/>
      <c r="BG62" s="337"/>
      <c r="BH62" s="337"/>
      <c r="BI62" s="338"/>
    </row>
  </sheetData>
  <sheetProtection algorithmName="SHA-512" hashValue="mRrRzerx517pEpy6d7W2pc78a3kgMy6qfLL2DayZI8WwYKapPNFzsOA8TEFb8CBhvTh5IVs6ctUMe5EQgBYiFA==" saltValue="qCpDYTF/fan5DwH3VderSg==" spinCount="100000" sheet="1" objects="1" scenarios="1"/>
  <phoneticPr fontId="0" type="noConversion"/>
  <printOptions horizontalCentered="1"/>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6"/>
  <dimension ref="A1:BA62"/>
  <sheetViews>
    <sheetView showGridLines="0" zoomScale="85" zoomScaleNormal="85" workbookViewId="0">
      <pane xSplit="6" ySplit="8" topLeftCell="G42" activePane="bottomRight" state="frozen"/>
      <selection activeCell="D57" sqref="D57:J57"/>
      <selection pane="topRight" activeCell="D57" sqref="D57:J57"/>
      <selection pane="bottomLeft" activeCell="D57" sqref="D57:J57"/>
      <selection pane="bottomRight" activeCell="H61" sqref="H61"/>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37</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2.75"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3"/>
      <c r="F9" s="174"/>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IF(AND(ISBLANK(H59),ISBLANK(J59),ISBLANK(L59),ISBLANK(N59),ISBLANK(P59),ISBLANK(R59),ISBLANK(T59),ISBLANK(V59),ISBLANK(X59),ISBLANK(Z59),ISBLANK(AB59),ISBLANK(AD59),ISBLANK(AF59),ISBLANK(AH59),ISBLANK(AJ59),ISBLANK(AL59),ISBLANK(AN59),ISBLANK(AP59),ISBLANK(AR59),ISBLANK(AT59),ISBLANK(BD59),ISBLANK(BF59),ISBLANK(BH59),ISBLANK(AV59),ISBLANK(AX59),ISBLANK(AZ59),ISBLANK(BB59)),"",H59+J59+L59+N59+P59+R59+T59+V59+X59+Z59+AB59+AD59+AF59+AH59+AJ59+AL59+AN59+AP59+AR59+AT59+BD59+BF59+BH59+AV59+AX59+AZ59+BB59)</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ZxJr7K8jkxXTZVaGgy/dzTGp30HhQgH+L+qdSna7jLOc93+CzJ9wSdjJ6sCXXjU07ogvlYrPsZT204FGxGATLg==" saltValue="2c0TRVlz2fClzYvYKPtR1Q==" spinCount="100000" sheet="1" objects="1" scenarios="1"/>
  <phoneticPr fontId="0" type="noConversion"/>
  <printOptions horizontalCentered="1"/>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7"/>
  <dimension ref="A1:BA62"/>
  <sheetViews>
    <sheetView showGridLines="0" zoomScale="85" zoomScaleNormal="85" workbookViewId="0">
      <pane xSplit="6" ySplit="8" topLeftCell="Y9" activePane="bottomRight" state="frozen"/>
      <selection activeCell="D57" sqref="D57:J57"/>
      <selection pane="topRight" activeCell="D57" sqref="D57:J57"/>
      <selection pane="bottomLeft" activeCell="D57" sqref="D57:J57"/>
      <selection pane="bottomRight" activeCell="AH41" sqref="AH41"/>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116</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1.25"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3"/>
      <c r="F9" s="174"/>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uYHKtRtouE8IX0dIbJpgQTkglP+dFb+63ETGhGPO0Kk2HTm50/bVFpir+QzbWr4i9+6LFNzhPxX++aNfi79X0w==" saltValue="KNieAkMccifGx7FTN3qrxg==" spinCount="100000" sheet="1" objects="1" scenarios="1"/>
  <phoneticPr fontId="0" type="noConversion"/>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8"/>
  <dimension ref="A1:BA62"/>
  <sheetViews>
    <sheetView showGridLines="0" zoomScale="85" zoomScaleNormal="85" workbookViewId="0">
      <pane xSplit="6" ySplit="8" topLeftCell="G9" activePane="bottomRight" state="frozen"/>
      <selection activeCell="D57" sqref="D57:J57"/>
      <selection pane="topRight" activeCell="D57" sqref="D57:J57"/>
      <selection pane="bottomLeft" activeCell="D57" sqref="D57:J57"/>
      <selection pane="bottomRight" activeCell="D57" sqref="D57:J57"/>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124</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112" t="s">
        <v>5</v>
      </c>
      <c r="AS3" s="304"/>
      <c r="AT3" s="112" t="s">
        <v>5</v>
      </c>
      <c r="AU3" s="304"/>
      <c r="AV3" s="112" t="s">
        <v>5</v>
      </c>
      <c r="AW3" s="304"/>
      <c r="AX3" s="112" t="s">
        <v>5</v>
      </c>
      <c r="AY3" s="304"/>
      <c r="AZ3" s="112"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112" t="s">
        <v>4</v>
      </c>
      <c r="AS4" s="304"/>
      <c r="AT4" s="112" t="s">
        <v>4</v>
      </c>
      <c r="AU4" s="304"/>
      <c r="AV4" s="112" t="s">
        <v>4</v>
      </c>
      <c r="AW4" s="304"/>
      <c r="AX4" s="112" t="s">
        <v>4</v>
      </c>
      <c r="AY4" s="304"/>
      <c r="AZ4" s="112"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112"/>
      <c r="AS5" s="306"/>
      <c r="AT5" s="112"/>
      <c r="AU5" s="306"/>
      <c r="AV5" s="112"/>
      <c r="AW5" s="306"/>
      <c r="AX5" s="112"/>
      <c r="AY5" s="306"/>
      <c r="AZ5" s="112"/>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2"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3"/>
      <c r="F9" s="174"/>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iIcv0oJdEPq2PN3sy2OXwJjOJXTWIPj2FsjKKckIB2Bot2AEjy3ezKTgi95c5trCi6jPcySrWMnRV3a28TyKFA==" saltValue="si97HUrSzSznZByFwVOBgg==" spinCount="100000" sheet="1" objects="1" scenarios="1"/>
  <phoneticPr fontId="0" type="noConversion"/>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9"/>
  <dimension ref="A1:BA62"/>
  <sheetViews>
    <sheetView showGridLines="0" zoomScale="85" zoomScaleNormal="85" workbookViewId="0">
      <pane xSplit="6" ySplit="8" topLeftCell="G9" activePane="bottomRight" state="frozen"/>
      <selection activeCell="D57" sqref="D57:J57"/>
      <selection pane="topRight" activeCell="D57" sqref="D57:J57"/>
      <selection pane="bottomLeft" activeCell="D57" sqref="D57:J57"/>
      <selection pane="bottomRight" activeCell="C1" sqref="C1"/>
    </sheetView>
  </sheetViews>
  <sheetFormatPr baseColWidth="10" defaultColWidth="11.44140625" defaultRowHeight="13.2" x14ac:dyDescent="0.25"/>
  <cols>
    <col min="1" max="1" width="3.109375" style="2" customWidth="1"/>
    <col min="2" max="2" width="53.6640625" style="2" customWidth="1"/>
    <col min="3" max="3" width="12" style="2" customWidth="1"/>
    <col min="4" max="4" width="12" style="2" hidden="1" customWidth="1"/>
    <col min="5" max="5" width="16.6640625" style="2" customWidth="1"/>
    <col min="6" max="6" width="2" style="2" customWidth="1"/>
    <col min="7" max="7" width="1.33203125" style="2" customWidth="1"/>
    <col min="8" max="8" width="13.6640625" style="2" customWidth="1"/>
    <col min="9" max="9" width="1.33203125" style="2" customWidth="1"/>
    <col min="10" max="10" width="13.6640625" style="2" customWidth="1"/>
    <col min="11" max="11" width="1.33203125" style="2" customWidth="1"/>
    <col min="12" max="12" width="13.6640625" style="2" customWidth="1"/>
    <col min="13" max="13" width="1.33203125" style="2" customWidth="1"/>
    <col min="14" max="14" width="13.6640625" style="2" customWidth="1"/>
    <col min="15" max="15" width="1.33203125" style="2" customWidth="1"/>
    <col min="16" max="16" width="13.6640625" style="2" customWidth="1"/>
    <col min="17" max="17" width="1.33203125" style="2" customWidth="1"/>
    <col min="18" max="18" width="13.6640625" style="2" customWidth="1"/>
    <col min="19" max="19" width="1.33203125" style="2" customWidth="1"/>
    <col min="20" max="20" width="13.6640625" style="2" customWidth="1"/>
    <col min="21" max="21" width="1.33203125" style="2" customWidth="1"/>
    <col min="22" max="22" width="13.6640625" style="2" customWidth="1"/>
    <col min="23" max="23" width="1.33203125" style="2" customWidth="1"/>
    <col min="24" max="24" width="13.6640625" style="2" customWidth="1"/>
    <col min="25" max="25" width="1.33203125" style="2" customWidth="1"/>
    <col min="26" max="26" width="13.6640625" style="2" customWidth="1"/>
    <col min="27" max="27" width="1.33203125" style="2" customWidth="1"/>
    <col min="28" max="28" width="13.6640625" style="2" customWidth="1"/>
    <col min="29" max="29" width="1.33203125" style="2" customWidth="1"/>
    <col min="30" max="30" width="13.6640625" style="2" customWidth="1"/>
    <col min="31" max="31" width="1.33203125" style="2" customWidth="1"/>
    <col min="32" max="32" width="13.6640625" style="2" customWidth="1"/>
    <col min="33" max="33" width="1.33203125" style="2" customWidth="1"/>
    <col min="34" max="34" width="13.6640625" style="2" customWidth="1"/>
    <col min="35" max="35" width="1.33203125" style="2" customWidth="1"/>
    <col min="36" max="36" width="13.6640625" style="2" customWidth="1"/>
    <col min="37" max="37" width="1.33203125" style="2" customWidth="1"/>
    <col min="38" max="38" width="13.6640625" style="2" customWidth="1"/>
    <col min="39" max="39" width="1.33203125" style="2" customWidth="1"/>
    <col min="40" max="40" width="13.6640625" style="2" customWidth="1"/>
    <col min="41" max="41" width="1.33203125" style="2" customWidth="1"/>
    <col min="42" max="42" width="13.6640625" style="2" customWidth="1"/>
    <col min="43" max="43" width="1.33203125" style="2" customWidth="1"/>
    <col min="44" max="44" width="13.6640625" style="2" customWidth="1"/>
    <col min="45" max="45" width="1.33203125" style="2" customWidth="1"/>
    <col min="46" max="46" width="13.6640625" style="2" customWidth="1"/>
    <col min="47" max="47" width="1.33203125" style="2" customWidth="1"/>
    <col min="48" max="48" width="13.6640625" style="2" customWidth="1"/>
    <col min="49" max="49" width="1.33203125" style="2" customWidth="1"/>
    <col min="50" max="50" width="13.6640625" style="2" customWidth="1"/>
    <col min="51" max="51" width="1.33203125" style="2" customWidth="1"/>
    <col min="52" max="52" width="13.6640625" style="2" customWidth="1"/>
    <col min="53" max="53" width="1.33203125" style="2" customWidth="1"/>
    <col min="54" max="16384" width="11.44140625" style="2"/>
  </cols>
  <sheetData>
    <row r="1" spans="1:53" ht="60" customHeight="1" thickBot="1" x14ac:dyDescent="0.3"/>
    <row r="2" spans="1:53" ht="12.75" customHeight="1" x14ac:dyDescent="0.25">
      <c r="A2" s="11"/>
      <c r="B2" s="6"/>
      <c r="C2" s="6"/>
      <c r="D2" s="6"/>
      <c r="E2" s="6"/>
      <c r="F2" s="169"/>
      <c r="G2" s="299"/>
      <c r="H2" s="300"/>
      <c r="I2" s="299"/>
      <c r="J2" s="300"/>
      <c r="K2" s="299"/>
      <c r="L2" s="300"/>
      <c r="M2" s="299"/>
      <c r="N2" s="300"/>
      <c r="O2" s="299"/>
      <c r="P2" s="300"/>
      <c r="Q2" s="299"/>
      <c r="R2" s="300"/>
      <c r="S2" s="299"/>
      <c r="T2" s="300"/>
      <c r="U2" s="299"/>
      <c r="V2" s="300"/>
      <c r="W2" s="299"/>
      <c r="X2" s="300"/>
      <c r="Y2" s="299"/>
      <c r="Z2" s="300"/>
      <c r="AA2" s="299"/>
      <c r="AB2" s="300"/>
      <c r="AC2" s="299"/>
      <c r="AD2" s="300"/>
      <c r="AE2" s="299"/>
      <c r="AF2" s="300"/>
      <c r="AG2" s="299"/>
      <c r="AH2" s="300"/>
      <c r="AI2" s="299"/>
      <c r="AJ2" s="300"/>
      <c r="AK2" s="299"/>
      <c r="AL2" s="300"/>
      <c r="AM2" s="299"/>
      <c r="AN2" s="300"/>
      <c r="AO2" s="299"/>
      <c r="AP2" s="300"/>
      <c r="AQ2" s="299"/>
      <c r="AR2" s="300"/>
      <c r="AS2" s="299"/>
      <c r="AT2" s="300"/>
      <c r="AU2" s="299"/>
      <c r="AV2" s="300"/>
      <c r="AW2" s="299"/>
      <c r="AX2" s="300"/>
      <c r="AY2" s="299"/>
      <c r="AZ2" s="300"/>
      <c r="BA2" s="301"/>
    </row>
    <row r="3" spans="1:53" x14ac:dyDescent="0.25">
      <c r="A3" s="12" t="s">
        <v>125</v>
      </c>
      <c r="B3" s="5"/>
      <c r="C3" s="5"/>
      <c r="D3" s="5"/>
      <c r="E3" s="5"/>
      <c r="F3" s="170"/>
      <c r="G3" s="339"/>
      <c r="H3" s="112" t="s">
        <v>5</v>
      </c>
      <c r="I3" s="304"/>
      <c r="J3" s="112" t="s">
        <v>5</v>
      </c>
      <c r="K3" s="304"/>
      <c r="L3" s="112" t="s">
        <v>5</v>
      </c>
      <c r="M3" s="304"/>
      <c r="N3" s="112" t="s">
        <v>5</v>
      </c>
      <c r="O3" s="304"/>
      <c r="P3" s="112" t="s">
        <v>5</v>
      </c>
      <c r="Q3" s="304"/>
      <c r="R3" s="112" t="s">
        <v>5</v>
      </c>
      <c r="S3" s="304"/>
      <c r="T3" s="112" t="s">
        <v>5</v>
      </c>
      <c r="U3" s="304"/>
      <c r="V3" s="112" t="s">
        <v>5</v>
      </c>
      <c r="W3" s="304"/>
      <c r="X3" s="112" t="s">
        <v>5</v>
      </c>
      <c r="Y3" s="304"/>
      <c r="Z3" s="112" t="s">
        <v>5</v>
      </c>
      <c r="AA3" s="304"/>
      <c r="AB3" s="112" t="s">
        <v>5</v>
      </c>
      <c r="AC3" s="304"/>
      <c r="AD3" s="112" t="s">
        <v>5</v>
      </c>
      <c r="AE3" s="304"/>
      <c r="AF3" s="112" t="s">
        <v>5</v>
      </c>
      <c r="AG3" s="304"/>
      <c r="AH3" s="112" t="s">
        <v>5</v>
      </c>
      <c r="AI3" s="304"/>
      <c r="AJ3" s="112" t="s">
        <v>5</v>
      </c>
      <c r="AK3" s="304"/>
      <c r="AL3" s="112" t="s">
        <v>5</v>
      </c>
      <c r="AM3" s="304"/>
      <c r="AN3" s="112" t="s">
        <v>5</v>
      </c>
      <c r="AO3" s="304"/>
      <c r="AP3" s="112" t="s">
        <v>5</v>
      </c>
      <c r="AQ3" s="304"/>
      <c r="AR3" s="275" t="s">
        <v>5</v>
      </c>
      <c r="AS3" s="304"/>
      <c r="AT3" s="275" t="s">
        <v>5</v>
      </c>
      <c r="AU3" s="304"/>
      <c r="AV3" s="275" t="s">
        <v>5</v>
      </c>
      <c r="AW3" s="304"/>
      <c r="AX3" s="275" t="s">
        <v>5</v>
      </c>
      <c r="AY3" s="304"/>
      <c r="AZ3" s="275" t="s">
        <v>5</v>
      </c>
      <c r="BA3" s="339"/>
    </row>
    <row r="4" spans="1:53" x14ac:dyDescent="0.25">
      <c r="A4" s="43" t="str">
        <f>CONCATENATE(CONCATENATE("Municipalité de ",'#1 Identification'!G14," - ", "Année ",'#1 Identification'!G19))</f>
        <v>Municipalité de  - Année 2024</v>
      </c>
      <c r="B4" s="5"/>
      <c r="C4" s="5"/>
      <c r="D4" s="5"/>
      <c r="E4" s="5"/>
      <c r="F4" s="170"/>
      <c r="G4" s="339"/>
      <c r="H4" s="112" t="s">
        <v>4</v>
      </c>
      <c r="I4" s="304"/>
      <c r="J4" s="112" t="s">
        <v>4</v>
      </c>
      <c r="K4" s="304"/>
      <c r="L4" s="112" t="s">
        <v>4</v>
      </c>
      <c r="M4" s="304"/>
      <c r="N4" s="112" t="s">
        <v>4</v>
      </c>
      <c r="O4" s="304"/>
      <c r="P4" s="112" t="s">
        <v>4</v>
      </c>
      <c r="Q4" s="304"/>
      <c r="R4" s="112" t="s">
        <v>4</v>
      </c>
      <c r="S4" s="304"/>
      <c r="T4" s="112" t="s">
        <v>4</v>
      </c>
      <c r="U4" s="304"/>
      <c r="V4" s="112" t="s">
        <v>4</v>
      </c>
      <c r="W4" s="304"/>
      <c r="X4" s="112" t="s">
        <v>4</v>
      </c>
      <c r="Y4" s="304"/>
      <c r="Z4" s="112" t="s">
        <v>4</v>
      </c>
      <c r="AA4" s="304"/>
      <c r="AB4" s="112" t="s">
        <v>4</v>
      </c>
      <c r="AC4" s="304"/>
      <c r="AD4" s="112" t="s">
        <v>4</v>
      </c>
      <c r="AE4" s="304"/>
      <c r="AF4" s="112" t="s">
        <v>4</v>
      </c>
      <c r="AG4" s="304"/>
      <c r="AH4" s="112" t="s">
        <v>4</v>
      </c>
      <c r="AI4" s="304"/>
      <c r="AJ4" s="112" t="s">
        <v>4</v>
      </c>
      <c r="AK4" s="304"/>
      <c r="AL4" s="112" t="s">
        <v>4</v>
      </c>
      <c r="AM4" s="304"/>
      <c r="AN4" s="112" t="s">
        <v>4</v>
      </c>
      <c r="AO4" s="304"/>
      <c r="AP4" s="112" t="s">
        <v>4</v>
      </c>
      <c r="AQ4" s="304"/>
      <c r="AR4" s="275" t="s">
        <v>4</v>
      </c>
      <c r="AS4" s="304"/>
      <c r="AT4" s="275" t="s">
        <v>4</v>
      </c>
      <c r="AU4" s="304"/>
      <c r="AV4" s="275" t="s">
        <v>4</v>
      </c>
      <c r="AW4" s="304"/>
      <c r="AX4" s="275" t="s">
        <v>4</v>
      </c>
      <c r="AY4" s="304"/>
      <c r="AZ4" s="275" t="s">
        <v>4</v>
      </c>
      <c r="BA4" s="339"/>
    </row>
    <row r="5" spans="1:53" ht="15.75" customHeight="1" x14ac:dyDescent="0.25">
      <c r="A5" s="43"/>
      <c r="B5" s="44"/>
      <c r="C5" s="44"/>
      <c r="D5" s="44"/>
      <c r="E5" s="44"/>
      <c r="F5" s="170"/>
      <c r="G5" s="339"/>
      <c r="H5" s="112"/>
      <c r="I5" s="306"/>
      <c r="J5" s="112"/>
      <c r="K5" s="306"/>
      <c r="L5" s="112"/>
      <c r="M5" s="306"/>
      <c r="N5" s="112"/>
      <c r="O5" s="306"/>
      <c r="P5" s="112"/>
      <c r="Q5" s="306"/>
      <c r="R5" s="112"/>
      <c r="S5" s="306"/>
      <c r="T5" s="112"/>
      <c r="U5" s="306"/>
      <c r="V5" s="112"/>
      <c r="W5" s="306"/>
      <c r="X5" s="112"/>
      <c r="Y5" s="306"/>
      <c r="Z5" s="112"/>
      <c r="AA5" s="306"/>
      <c r="AB5" s="112"/>
      <c r="AC5" s="306"/>
      <c r="AD5" s="112"/>
      <c r="AE5" s="306"/>
      <c r="AF5" s="112"/>
      <c r="AG5" s="306"/>
      <c r="AH5" s="112"/>
      <c r="AI5" s="306"/>
      <c r="AJ5" s="112"/>
      <c r="AK5" s="306"/>
      <c r="AL5" s="112"/>
      <c r="AM5" s="306"/>
      <c r="AN5" s="112"/>
      <c r="AO5" s="306"/>
      <c r="AP5" s="112"/>
      <c r="AQ5" s="306"/>
      <c r="AR5" s="275"/>
      <c r="AS5" s="306"/>
      <c r="AT5" s="275"/>
      <c r="AU5" s="306"/>
      <c r="AV5" s="275"/>
      <c r="AW5" s="306"/>
      <c r="AX5" s="275"/>
      <c r="AY5" s="306"/>
      <c r="AZ5" s="275"/>
      <c r="BA5" s="339"/>
    </row>
    <row r="6" spans="1:53" ht="12.75" customHeight="1" thickBot="1" x14ac:dyDescent="0.3">
      <c r="A6" s="10"/>
      <c r="B6" s="14"/>
      <c r="C6" s="14"/>
      <c r="D6" s="14"/>
      <c r="E6" s="14"/>
      <c r="F6" s="171"/>
      <c r="G6" s="340"/>
      <c r="H6" s="309"/>
      <c r="I6" s="340"/>
      <c r="J6" s="309"/>
      <c r="K6" s="340"/>
      <c r="L6" s="309"/>
      <c r="M6" s="340"/>
      <c r="N6" s="340"/>
      <c r="O6" s="309"/>
      <c r="P6" s="340"/>
      <c r="Q6" s="309"/>
      <c r="R6" s="309"/>
      <c r="S6" s="340"/>
      <c r="T6" s="309"/>
      <c r="U6" s="340"/>
      <c r="V6" s="340"/>
      <c r="W6" s="309"/>
      <c r="X6" s="309"/>
      <c r="Y6" s="340"/>
      <c r="Z6" s="340"/>
      <c r="AA6" s="309"/>
      <c r="AB6" s="309"/>
      <c r="AC6" s="340"/>
      <c r="AD6" s="340"/>
      <c r="AE6" s="309"/>
      <c r="AF6" s="309"/>
      <c r="AG6" s="340"/>
      <c r="AH6" s="340"/>
      <c r="AI6" s="309"/>
      <c r="AJ6" s="309"/>
      <c r="AK6" s="340"/>
      <c r="AL6" s="340"/>
      <c r="AM6" s="309"/>
      <c r="AN6" s="309"/>
      <c r="AO6" s="340"/>
      <c r="AP6" s="340"/>
      <c r="AQ6" s="309"/>
      <c r="AR6" s="309"/>
      <c r="AS6" s="340"/>
      <c r="AT6" s="340"/>
      <c r="AU6" s="309"/>
      <c r="AV6" s="309"/>
      <c r="AW6" s="309"/>
      <c r="AX6" s="309"/>
      <c r="AY6" s="309"/>
      <c r="AZ6" s="309"/>
      <c r="BA6" s="341"/>
    </row>
    <row r="7" spans="1:53" ht="9" customHeight="1" x14ac:dyDescent="0.25">
      <c r="A7" s="13"/>
      <c r="B7" s="13"/>
      <c r="C7" s="13"/>
      <c r="D7" s="13"/>
      <c r="E7" s="13"/>
      <c r="G7" s="342"/>
      <c r="H7" s="312"/>
      <c r="I7" s="342"/>
      <c r="J7" s="312"/>
      <c r="K7" s="342"/>
      <c r="L7" s="312"/>
      <c r="M7" s="342"/>
      <c r="N7" s="312"/>
      <c r="O7" s="342"/>
      <c r="P7" s="312"/>
      <c r="Q7" s="342"/>
      <c r="R7" s="312"/>
      <c r="S7" s="342"/>
      <c r="T7" s="312"/>
      <c r="U7" s="342"/>
      <c r="V7" s="312"/>
      <c r="W7" s="342"/>
      <c r="X7" s="312"/>
      <c r="Y7" s="342"/>
      <c r="Z7" s="312"/>
      <c r="AA7" s="342"/>
      <c r="AB7" s="312"/>
      <c r="AC7" s="342"/>
      <c r="AD7" s="312"/>
      <c r="AE7" s="342"/>
      <c r="AF7" s="312"/>
      <c r="AG7" s="342"/>
      <c r="AH7" s="312"/>
      <c r="AI7" s="342"/>
      <c r="AJ7" s="312"/>
      <c r="AK7" s="342"/>
      <c r="AL7" s="312"/>
      <c r="AM7" s="342"/>
      <c r="AN7" s="312"/>
      <c r="AO7" s="342"/>
      <c r="AP7" s="312"/>
      <c r="AQ7" s="342"/>
      <c r="AR7" s="312"/>
      <c r="AS7" s="342"/>
      <c r="AT7" s="312"/>
      <c r="AU7" s="342"/>
      <c r="AV7" s="312"/>
      <c r="AW7" s="342"/>
      <c r="AX7" s="312"/>
      <c r="AY7" s="342"/>
      <c r="AZ7" s="312"/>
      <c r="BA7" s="342"/>
    </row>
    <row r="8" spans="1:53" ht="12" customHeight="1" thickBot="1" x14ac:dyDescent="0.3">
      <c r="G8" s="342"/>
      <c r="H8" s="373" t="s">
        <v>176</v>
      </c>
      <c r="I8" s="342"/>
      <c r="J8" s="312"/>
      <c r="K8" s="342"/>
      <c r="L8" s="312"/>
      <c r="M8" s="342"/>
      <c r="N8" s="312"/>
      <c r="O8" s="342"/>
      <c r="P8" s="312"/>
      <c r="Q8" s="342"/>
      <c r="R8" s="312"/>
      <c r="S8" s="342"/>
      <c r="T8" s="312"/>
      <c r="U8" s="342"/>
      <c r="V8" s="312"/>
      <c r="W8" s="342"/>
      <c r="X8" s="312"/>
      <c r="Y8" s="342"/>
      <c r="Z8" s="312"/>
      <c r="AA8" s="342"/>
      <c r="AB8" s="312"/>
      <c r="AC8" s="342"/>
      <c r="AD8" s="312"/>
      <c r="AE8" s="342"/>
      <c r="AF8" s="312"/>
      <c r="AG8" s="342"/>
      <c r="AH8" s="312"/>
      <c r="AI8" s="342"/>
      <c r="AJ8" s="312"/>
      <c r="AK8" s="342"/>
      <c r="AL8" s="312"/>
      <c r="AM8" s="342"/>
      <c r="AN8" s="312"/>
      <c r="AO8" s="342"/>
      <c r="AP8" s="312"/>
      <c r="AQ8" s="342"/>
      <c r="AR8" s="312"/>
      <c r="AS8" s="342"/>
      <c r="AT8" s="312"/>
      <c r="AU8" s="342"/>
      <c r="AV8" s="312"/>
      <c r="AW8" s="342"/>
      <c r="AX8" s="312"/>
      <c r="AY8" s="342"/>
      <c r="AZ8" s="312"/>
      <c r="BA8" s="342"/>
    </row>
    <row r="9" spans="1:53" ht="9" customHeight="1" x14ac:dyDescent="0.25">
      <c r="A9" s="54"/>
      <c r="B9" s="172"/>
      <c r="C9" s="8"/>
      <c r="D9" s="8"/>
      <c r="E9" s="173"/>
      <c r="F9" s="174"/>
      <c r="G9" s="343"/>
      <c r="H9" s="344"/>
      <c r="I9" s="344"/>
      <c r="J9" s="344"/>
      <c r="K9" s="344"/>
      <c r="L9" s="344"/>
      <c r="M9" s="344"/>
      <c r="N9" s="344"/>
      <c r="O9" s="344"/>
      <c r="P9" s="344"/>
      <c r="Q9" s="344"/>
      <c r="R9" s="344"/>
      <c r="S9" s="344"/>
      <c r="T9" s="344"/>
      <c r="U9" s="344"/>
      <c r="V9" s="344"/>
      <c r="W9" s="344"/>
      <c r="X9" s="344"/>
      <c r="Y9" s="345"/>
      <c r="Z9" s="344"/>
      <c r="AA9" s="344"/>
      <c r="AB9" s="344"/>
      <c r="AC9" s="344"/>
      <c r="AD9" s="344"/>
      <c r="AE9" s="344"/>
      <c r="AF9" s="344"/>
      <c r="AG9" s="344"/>
      <c r="AH9" s="344"/>
      <c r="AI9" s="344"/>
      <c r="AJ9" s="344"/>
      <c r="AK9" s="344"/>
      <c r="AL9" s="344"/>
      <c r="AM9" s="344"/>
      <c r="AN9" s="344"/>
      <c r="AO9" s="344"/>
      <c r="AP9" s="344"/>
      <c r="AQ9" s="345"/>
      <c r="AR9" s="344"/>
      <c r="AS9" s="344"/>
      <c r="AT9" s="344"/>
      <c r="AU9" s="344"/>
      <c r="AV9" s="344"/>
      <c r="AW9" s="344"/>
      <c r="AX9" s="344"/>
      <c r="AY9" s="344"/>
      <c r="AZ9" s="344"/>
      <c r="BA9" s="345"/>
    </row>
    <row r="10" spans="1:53" ht="18" customHeight="1" x14ac:dyDescent="0.25">
      <c r="A10" s="7" t="s">
        <v>20</v>
      </c>
      <c r="B10" s="118"/>
      <c r="C10" s="159"/>
      <c r="D10" s="159"/>
      <c r="E10" s="149" t="str">
        <f>IF(AND(ISBLANK(H10),ISBLANK(J10),ISBLANK(L10),ISBLANK(N10),ISBLANK(P10),ISBLANK(R10),ISBLANK(T10),ISBLANK(V10),ISBLANK(X10),ISBLANK(Z10),ISBLANK(AB10),ISBLANK(AD10),ISBLANK(AF10),ISBLANK(AH10),ISBLANK(AJ10),ISBLANK(AL10),ISBLANK(AN10),ISBLANK(AP10),ISBLANK(AR10),ISBLANK(AT10),ISBLANK(BD10),ISBLANK(BF10),ISBLANK(BH10),ISBLANK(AV10),ISBLANK(AX10),ISBLANK(AZ10),ISBLANK(BB10)),"",H10+J10+L10+N10+P10+R10+T10+V10+X10+Z10+AB10+AD10+AF10+AH10+AJ10+AL10+AN10+AP10+AR10+AT10+BD10+BF10+BH10+AV10+AX10+AZ10+BB10)</f>
        <v/>
      </c>
      <c r="F10" s="153"/>
      <c r="G10" s="294"/>
      <c r="H10" s="158"/>
      <c r="I10" s="346"/>
      <c r="J10" s="158"/>
      <c r="K10" s="346"/>
      <c r="L10" s="158"/>
      <c r="M10" s="346"/>
      <c r="N10" s="158"/>
      <c r="O10" s="346"/>
      <c r="P10" s="158"/>
      <c r="Q10" s="346"/>
      <c r="R10" s="158"/>
      <c r="S10" s="346"/>
      <c r="T10" s="158"/>
      <c r="U10" s="346"/>
      <c r="V10" s="158"/>
      <c r="W10" s="346"/>
      <c r="X10" s="158"/>
      <c r="Y10" s="163"/>
      <c r="Z10" s="158"/>
      <c r="AA10" s="346"/>
      <c r="AB10" s="158"/>
      <c r="AC10" s="346"/>
      <c r="AD10" s="158"/>
      <c r="AE10" s="346"/>
      <c r="AF10" s="158"/>
      <c r="AG10" s="346"/>
      <c r="AH10" s="158"/>
      <c r="AI10" s="346"/>
      <c r="AJ10" s="158"/>
      <c r="AK10" s="346"/>
      <c r="AL10" s="158"/>
      <c r="AM10" s="346"/>
      <c r="AN10" s="158"/>
      <c r="AO10" s="346"/>
      <c r="AP10" s="158"/>
      <c r="AQ10" s="163"/>
      <c r="AR10" s="158"/>
      <c r="AS10" s="346"/>
      <c r="AT10" s="158"/>
      <c r="AU10" s="346"/>
      <c r="AV10" s="158"/>
      <c r="AW10" s="346"/>
      <c r="AX10" s="158"/>
      <c r="AY10" s="346"/>
      <c r="AZ10" s="158"/>
      <c r="BA10" s="163"/>
    </row>
    <row r="11" spans="1:53" ht="9" customHeight="1" x14ac:dyDescent="0.25">
      <c r="A11" s="46"/>
      <c r="B11" s="155"/>
      <c r="C11" s="9"/>
      <c r="D11" s="9"/>
      <c r="E11" s="156"/>
      <c r="F11" s="157"/>
      <c r="G11" s="294"/>
      <c r="H11" s="346"/>
      <c r="I11" s="346"/>
      <c r="J11" s="346"/>
      <c r="K11" s="346"/>
      <c r="L11" s="346"/>
      <c r="M11" s="346"/>
      <c r="N11" s="346"/>
      <c r="O11" s="346"/>
      <c r="P11" s="346"/>
      <c r="Q11" s="346"/>
      <c r="R11" s="346"/>
      <c r="S11" s="346"/>
      <c r="T11" s="346"/>
      <c r="U11" s="346"/>
      <c r="V11" s="346"/>
      <c r="W11" s="346"/>
      <c r="X11" s="346"/>
      <c r="Y11" s="163"/>
      <c r="Z11" s="346"/>
      <c r="AA11" s="346"/>
      <c r="AB11" s="346"/>
      <c r="AC11" s="346"/>
      <c r="AD11" s="346"/>
      <c r="AE11" s="346"/>
      <c r="AF11" s="346"/>
      <c r="AG11" s="346"/>
      <c r="AH11" s="346"/>
      <c r="AI11" s="346"/>
      <c r="AJ11" s="346"/>
      <c r="AK11" s="346"/>
      <c r="AL11" s="346"/>
      <c r="AM11" s="346"/>
      <c r="AN11" s="346"/>
      <c r="AO11" s="346"/>
      <c r="AP11" s="346"/>
      <c r="AQ11" s="163"/>
      <c r="AR11" s="346"/>
      <c r="AS11" s="346"/>
      <c r="AT11" s="346"/>
      <c r="AU11" s="346"/>
      <c r="AV11" s="346"/>
      <c r="AW11" s="346"/>
      <c r="AX11" s="346"/>
      <c r="AY11" s="346"/>
      <c r="AZ11" s="346"/>
      <c r="BA11" s="163"/>
    </row>
    <row r="12" spans="1:53" ht="9" customHeight="1" x14ac:dyDescent="0.25">
      <c r="A12" s="160"/>
      <c r="B12" s="15"/>
      <c r="C12" s="9"/>
      <c r="D12" s="9"/>
      <c r="E12" s="113"/>
      <c r="F12" s="153"/>
      <c r="G12" s="294"/>
      <c r="H12" s="346"/>
      <c r="I12" s="346"/>
      <c r="J12" s="346"/>
      <c r="K12" s="346"/>
      <c r="L12" s="346"/>
      <c r="M12" s="346"/>
      <c r="N12" s="346"/>
      <c r="O12" s="346"/>
      <c r="P12" s="346"/>
      <c r="Q12" s="346"/>
      <c r="R12" s="346"/>
      <c r="S12" s="346"/>
      <c r="T12" s="346"/>
      <c r="U12" s="346"/>
      <c r="V12" s="346"/>
      <c r="W12" s="346"/>
      <c r="X12" s="346"/>
      <c r="Y12" s="163"/>
      <c r="Z12" s="346"/>
      <c r="AA12" s="346"/>
      <c r="AB12" s="346"/>
      <c r="AC12" s="346"/>
      <c r="AD12" s="346"/>
      <c r="AE12" s="346"/>
      <c r="AF12" s="346"/>
      <c r="AG12" s="346"/>
      <c r="AH12" s="346"/>
      <c r="AI12" s="346"/>
      <c r="AJ12" s="346"/>
      <c r="AK12" s="346"/>
      <c r="AL12" s="346"/>
      <c r="AM12" s="346"/>
      <c r="AN12" s="346"/>
      <c r="AO12" s="346"/>
      <c r="AP12" s="346"/>
      <c r="AQ12" s="163"/>
      <c r="AR12" s="346"/>
      <c r="AS12" s="346"/>
      <c r="AT12" s="346"/>
      <c r="AU12" s="346"/>
      <c r="AV12" s="346"/>
      <c r="AW12" s="346"/>
      <c r="AX12" s="346"/>
      <c r="AY12" s="346"/>
      <c r="AZ12" s="346"/>
      <c r="BA12" s="163"/>
    </row>
    <row r="13" spans="1:53" ht="15" customHeight="1" x14ac:dyDescent="0.25">
      <c r="A13" s="7" t="s">
        <v>21</v>
      </c>
      <c r="B13" s="161"/>
      <c r="C13" s="9"/>
      <c r="D13" s="9"/>
      <c r="E13" s="113"/>
      <c r="F13" s="153"/>
      <c r="G13" s="294"/>
      <c r="H13" s="346"/>
      <c r="I13" s="346"/>
      <c r="J13" s="346"/>
      <c r="K13" s="346"/>
      <c r="L13" s="346"/>
      <c r="M13" s="346"/>
      <c r="N13" s="346"/>
      <c r="O13" s="346"/>
      <c r="P13" s="346"/>
      <c r="Q13" s="346"/>
      <c r="R13" s="346"/>
      <c r="S13" s="346"/>
      <c r="T13" s="346"/>
      <c r="U13" s="346"/>
      <c r="V13" s="346"/>
      <c r="W13" s="346"/>
      <c r="X13" s="346"/>
      <c r="Y13" s="163"/>
      <c r="Z13" s="346"/>
      <c r="AA13" s="346"/>
      <c r="AB13" s="346"/>
      <c r="AC13" s="346"/>
      <c r="AD13" s="346"/>
      <c r="AE13" s="346"/>
      <c r="AF13" s="346"/>
      <c r="AG13" s="346"/>
      <c r="AH13" s="346"/>
      <c r="AI13" s="346"/>
      <c r="AJ13" s="346"/>
      <c r="AK13" s="346"/>
      <c r="AL13" s="346"/>
      <c r="AM13" s="346"/>
      <c r="AN13" s="346"/>
      <c r="AO13" s="346"/>
      <c r="AP13" s="346"/>
      <c r="AQ13" s="163"/>
      <c r="AR13" s="346"/>
      <c r="AS13" s="346"/>
      <c r="AT13" s="346"/>
      <c r="AU13" s="346"/>
      <c r="AV13" s="346"/>
      <c r="AW13" s="346"/>
      <c r="AX13" s="346"/>
      <c r="AY13" s="346"/>
      <c r="AZ13" s="346"/>
      <c r="BA13" s="163"/>
    </row>
    <row r="14" spans="1:53" ht="9" customHeight="1" x14ac:dyDescent="0.25">
      <c r="A14" s="46"/>
      <c r="B14" s="155"/>
      <c r="C14" s="9"/>
      <c r="D14" s="9"/>
      <c r="E14" s="156"/>
      <c r="F14" s="157"/>
      <c r="G14" s="294"/>
      <c r="H14" s="346"/>
      <c r="I14" s="346"/>
      <c r="J14" s="346"/>
      <c r="K14" s="346"/>
      <c r="L14" s="346"/>
      <c r="M14" s="346"/>
      <c r="N14" s="346"/>
      <c r="O14" s="346"/>
      <c r="P14" s="346"/>
      <c r="Q14" s="346"/>
      <c r="R14" s="346"/>
      <c r="S14" s="346"/>
      <c r="T14" s="346"/>
      <c r="U14" s="346"/>
      <c r="V14" s="346"/>
      <c r="W14" s="346"/>
      <c r="X14" s="346"/>
      <c r="Y14" s="163"/>
      <c r="Z14" s="346"/>
      <c r="AA14" s="346"/>
      <c r="AB14" s="346"/>
      <c r="AC14" s="346"/>
      <c r="AD14" s="346"/>
      <c r="AE14" s="346"/>
      <c r="AF14" s="346"/>
      <c r="AG14" s="346"/>
      <c r="AH14" s="346"/>
      <c r="AI14" s="346"/>
      <c r="AJ14" s="346"/>
      <c r="AK14" s="346"/>
      <c r="AL14" s="346"/>
      <c r="AM14" s="346"/>
      <c r="AN14" s="346"/>
      <c r="AO14" s="346"/>
      <c r="AP14" s="346"/>
      <c r="AQ14" s="163"/>
      <c r="AR14" s="346"/>
      <c r="AS14" s="346"/>
      <c r="AT14" s="346"/>
      <c r="AU14" s="346"/>
      <c r="AV14" s="346"/>
      <c r="AW14" s="346"/>
      <c r="AX14" s="346"/>
      <c r="AY14" s="346"/>
      <c r="AZ14" s="346"/>
      <c r="BA14" s="163"/>
    </row>
    <row r="15" spans="1:53" ht="15" customHeight="1" x14ac:dyDescent="0.25">
      <c r="A15" s="162"/>
      <c r="B15" s="15" t="s">
        <v>34</v>
      </c>
      <c r="C15" s="9"/>
      <c r="D15" s="9"/>
      <c r="E15" s="149" t="str">
        <f>IF(AND(ISBLANK(H15),ISBLANK(J15),ISBLANK(L15),ISBLANK(N15),ISBLANK(P15),ISBLANK(R15),ISBLANK(T15),ISBLANK(V15),ISBLANK(X15),ISBLANK(Z15),ISBLANK(AB15),ISBLANK(AD15),ISBLANK(AF15),ISBLANK(AH15),ISBLANK(AJ15),ISBLANK(AL15),ISBLANK(AN15),ISBLANK(AP15),ISBLANK(AR15),ISBLANK(AT15),ISBLANK(BD15),ISBLANK(BF15),ISBLANK(BH15),ISBLANK(AV15),ISBLANK(AX15),ISBLANK(AZ15),ISBLANK(BB15)),"",H15+J15+L15+N15+P15+R15+T15+V15+X15+Z15+AB15+AD15+AF15+AH15+AJ15+AL15+AN15+AP15+AR15+AT15+BD15+BF15+BH15+AV15+AX15+AZ15+BB15)</f>
        <v/>
      </c>
      <c r="F15" s="153"/>
      <c r="G15" s="294"/>
      <c r="H15" s="158"/>
      <c r="I15" s="346"/>
      <c r="J15" s="158"/>
      <c r="K15" s="346"/>
      <c r="L15" s="158"/>
      <c r="M15" s="346"/>
      <c r="N15" s="158"/>
      <c r="O15" s="346"/>
      <c r="P15" s="158"/>
      <c r="Q15" s="346"/>
      <c r="R15" s="158"/>
      <c r="S15" s="346"/>
      <c r="T15" s="158"/>
      <c r="U15" s="346"/>
      <c r="V15" s="158"/>
      <c r="W15" s="346"/>
      <c r="X15" s="158"/>
      <c r="Y15" s="163"/>
      <c r="Z15" s="158"/>
      <c r="AA15" s="346"/>
      <c r="AB15" s="158"/>
      <c r="AC15" s="346"/>
      <c r="AD15" s="158"/>
      <c r="AE15" s="346"/>
      <c r="AF15" s="158"/>
      <c r="AG15" s="346"/>
      <c r="AH15" s="158"/>
      <c r="AI15" s="346"/>
      <c r="AJ15" s="158"/>
      <c r="AK15" s="346"/>
      <c r="AL15" s="158"/>
      <c r="AM15" s="346"/>
      <c r="AN15" s="158"/>
      <c r="AO15" s="346"/>
      <c r="AP15" s="158"/>
      <c r="AQ15" s="163"/>
      <c r="AR15" s="158"/>
      <c r="AS15" s="346"/>
      <c r="AT15" s="158"/>
      <c r="AU15" s="346"/>
      <c r="AV15" s="158"/>
      <c r="AW15" s="346"/>
      <c r="AX15" s="158"/>
      <c r="AY15" s="346"/>
      <c r="AZ15" s="158"/>
      <c r="BA15" s="163"/>
    </row>
    <row r="16" spans="1:53" ht="9" customHeight="1" x14ac:dyDescent="0.25">
      <c r="A16" s="46"/>
      <c r="B16" s="155"/>
      <c r="C16" s="9"/>
      <c r="D16" s="9"/>
      <c r="E16" s="156"/>
      <c r="F16" s="157"/>
      <c r="G16" s="294"/>
      <c r="H16" s="346"/>
      <c r="I16" s="346"/>
      <c r="J16" s="346"/>
      <c r="K16" s="346"/>
      <c r="L16" s="346"/>
      <c r="M16" s="346"/>
      <c r="N16" s="346"/>
      <c r="O16" s="346"/>
      <c r="P16" s="346"/>
      <c r="Q16" s="346"/>
      <c r="R16" s="346"/>
      <c r="S16" s="346"/>
      <c r="T16" s="346"/>
      <c r="U16" s="346"/>
      <c r="V16" s="346"/>
      <c r="W16" s="346"/>
      <c r="X16" s="346"/>
      <c r="Y16" s="163"/>
      <c r="Z16" s="346"/>
      <c r="AA16" s="346"/>
      <c r="AB16" s="346"/>
      <c r="AC16" s="346"/>
      <c r="AD16" s="346"/>
      <c r="AE16" s="346"/>
      <c r="AF16" s="346"/>
      <c r="AG16" s="346"/>
      <c r="AH16" s="346"/>
      <c r="AI16" s="346"/>
      <c r="AJ16" s="346"/>
      <c r="AK16" s="346"/>
      <c r="AL16" s="346"/>
      <c r="AM16" s="346"/>
      <c r="AN16" s="346"/>
      <c r="AO16" s="346"/>
      <c r="AP16" s="346"/>
      <c r="AQ16" s="163"/>
      <c r="AR16" s="346"/>
      <c r="AS16" s="346"/>
      <c r="AT16" s="346"/>
      <c r="AU16" s="346"/>
      <c r="AV16" s="346"/>
      <c r="AW16" s="346"/>
      <c r="AX16" s="346"/>
      <c r="AY16" s="346"/>
      <c r="AZ16" s="346"/>
      <c r="BA16" s="163"/>
    </row>
    <row r="17" spans="1:53" ht="15" customHeight="1" x14ac:dyDescent="0.25">
      <c r="A17" s="160"/>
      <c r="B17" s="15" t="s">
        <v>123</v>
      </c>
      <c r="C17" s="9"/>
      <c r="D17" s="9"/>
      <c r="E17" s="149" t="str">
        <f>IF(AND(ISBLANK(H17),ISBLANK(J17),ISBLANK(L17),ISBLANK(N17),ISBLANK(P17),ISBLANK(R17),ISBLANK(T17),ISBLANK(V17),ISBLANK(X17),ISBLANK(Z17),ISBLANK(AB17),ISBLANK(AD17),ISBLANK(AF17),ISBLANK(AH17),ISBLANK(AJ17),ISBLANK(AL17),ISBLANK(AN17),ISBLANK(AP17),ISBLANK(AR17),ISBLANK(AT17),ISBLANK(BD17),ISBLANK(BF17),ISBLANK(BH17),ISBLANK(AV17),ISBLANK(AX17),ISBLANK(AZ17),ISBLANK(BB17)),"",H17+J17+L17+N17+P17+R17+T17+V17+X17+Z17+AB17+AD17+AF17+AH17+AJ17+AL17+AN17+AP17+AR17+AT17+BD17+BF17+BH17+AV17+AX17+AZ17+BB17)</f>
        <v/>
      </c>
      <c r="F17" s="153"/>
      <c r="G17" s="294"/>
      <c r="H17" s="158"/>
      <c r="I17" s="346"/>
      <c r="J17" s="158"/>
      <c r="K17" s="346"/>
      <c r="L17" s="158"/>
      <c r="M17" s="346"/>
      <c r="N17" s="158"/>
      <c r="O17" s="346"/>
      <c r="P17" s="158"/>
      <c r="Q17" s="346"/>
      <c r="R17" s="158"/>
      <c r="S17" s="346"/>
      <c r="T17" s="158"/>
      <c r="U17" s="346"/>
      <c r="V17" s="158"/>
      <c r="W17" s="346"/>
      <c r="X17" s="158"/>
      <c r="Y17" s="163"/>
      <c r="Z17" s="158"/>
      <c r="AA17" s="346"/>
      <c r="AB17" s="158"/>
      <c r="AC17" s="346"/>
      <c r="AD17" s="158"/>
      <c r="AE17" s="346"/>
      <c r="AF17" s="158"/>
      <c r="AG17" s="346"/>
      <c r="AH17" s="158"/>
      <c r="AI17" s="346"/>
      <c r="AJ17" s="158"/>
      <c r="AK17" s="346"/>
      <c r="AL17" s="158"/>
      <c r="AM17" s="346"/>
      <c r="AN17" s="158"/>
      <c r="AO17" s="346"/>
      <c r="AP17" s="158"/>
      <c r="AQ17" s="163"/>
      <c r="AR17" s="158"/>
      <c r="AS17" s="346"/>
      <c r="AT17" s="158"/>
      <c r="AU17" s="346"/>
      <c r="AV17" s="158"/>
      <c r="AW17" s="346"/>
      <c r="AX17" s="158"/>
      <c r="AY17" s="346"/>
      <c r="AZ17" s="158"/>
      <c r="BA17" s="163"/>
    </row>
    <row r="18" spans="1:53" ht="9" customHeight="1" x14ac:dyDescent="0.25">
      <c r="A18" s="46"/>
      <c r="B18" s="155"/>
      <c r="C18" s="9"/>
      <c r="D18" s="9"/>
      <c r="E18" s="156"/>
      <c r="F18" s="157"/>
      <c r="G18" s="294"/>
      <c r="H18" s="346"/>
      <c r="I18" s="346"/>
      <c r="J18" s="346"/>
      <c r="K18" s="346"/>
      <c r="L18" s="346"/>
      <c r="M18" s="346"/>
      <c r="N18" s="346"/>
      <c r="O18" s="346"/>
      <c r="P18" s="346"/>
      <c r="Q18" s="346"/>
      <c r="R18" s="346"/>
      <c r="S18" s="346"/>
      <c r="T18" s="346"/>
      <c r="U18" s="346"/>
      <c r="V18" s="346"/>
      <c r="W18" s="346"/>
      <c r="X18" s="346"/>
      <c r="Y18" s="163"/>
      <c r="Z18" s="346"/>
      <c r="AA18" s="346"/>
      <c r="AB18" s="346"/>
      <c r="AC18" s="346"/>
      <c r="AD18" s="346"/>
      <c r="AE18" s="346"/>
      <c r="AF18" s="346"/>
      <c r="AG18" s="346"/>
      <c r="AH18" s="346"/>
      <c r="AI18" s="346"/>
      <c r="AJ18" s="346"/>
      <c r="AK18" s="346"/>
      <c r="AL18" s="346"/>
      <c r="AM18" s="346"/>
      <c r="AN18" s="346"/>
      <c r="AO18" s="346"/>
      <c r="AP18" s="346"/>
      <c r="AQ18" s="163"/>
      <c r="AR18" s="346"/>
      <c r="AS18" s="346"/>
      <c r="AT18" s="346"/>
      <c r="AU18" s="346"/>
      <c r="AV18" s="346"/>
      <c r="AW18" s="346"/>
      <c r="AX18" s="346"/>
      <c r="AY18" s="346"/>
      <c r="AZ18" s="346"/>
      <c r="BA18" s="163"/>
    </row>
    <row r="19" spans="1:53" ht="15" customHeight="1" x14ac:dyDescent="0.25">
      <c r="A19" s="160"/>
      <c r="B19" s="15" t="s">
        <v>23</v>
      </c>
      <c r="C19" s="9"/>
      <c r="D19" s="9"/>
      <c r="E19" s="149" t="str">
        <f>IF(AND(ISBLANK(H19),ISBLANK(J19),ISBLANK(L19),ISBLANK(N19),ISBLANK(P19),ISBLANK(R19),ISBLANK(T19),ISBLANK(V19),ISBLANK(X19),ISBLANK(Z19),ISBLANK(AB19),ISBLANK(AD19),ISBLANK(AF19),ISBLANK(AH19),ISBLANK(AJ19),ISBLANK(AL19),ISBLANK(AN19),ISBLANK(AP19),ISBLANK(AR19),ISBLANK(AT19),ISBLANK(BD19),ISBLANK(BF19),ISBLANK(BH19),ISBLANK(AV19),ISBLANK(AX19),ISBLANK(AZ19),ISBLANK(BB19)),"",H19+J19+L19+N19+P19+R19+T19+V19+X19+Z19+AB19+AD19+AF19+AH19+AJ19+AL19+AN19+AP19+AR19+AT19+BD19+BF19+BH19+AV19+AX19+AZ19+BB19)</f>
        <v/>
      </c>
      <c r="F19" s="153"/>
      <c r="G19" s="294"/>
      <c r="H19" s="158"/>
      <c r="I19" s="346"/>
      <c r="J19" s="158"/>
      <c r="K19" s="346"/>
      <c r="L19" s="158"/>
      <c r="M19" s="346"/>
      <c r="N19" s="158"/>
      <c r="O19" s="346"/>
      <c r="P19" s="158"/>
      <c r="Q19" s="346"/>
      <c r="R19" s="158"/>
      <c r="S19" s="346"/>
      <c r="T19" s="158"/>
      <c r="U19" s="346"/>
      <c r="V19" s="158"/>
      <c r="W19" s="346"/>
      <c r="X19" s="158"/>
      <c r="Y19" s="163"/>
      <c r="Z19" s="158"/>
      <c r="AA19" s="346"/>
      <c r="AB19" s="158"/>
      <c r="AC19" s="346"/>
      <c r="AD19" s="158"/>
      <c r="AE19" s="346"/>
      <c r="AF19" s="158"/>
      <c r="AG19" s="346"/>
      <c r="AH19" s="158"/>
      <c r="AI19" s="346"/>
      <c r="AJ19" s="158"/>
      <c r="AK19" s="346"/>
      <c r="AL19" s="158"/>
      <c r="AM19" s="346"/>
      <c r="AN19" s="158"/>
      <c r="AO19" s="346"/>
      <c r="AP19" s="158"/>
      <c r="AQ19" s="163"/>
      <c r="AR19" s="158"/>
      <c r="AS19" s="346"/>
      <c r="AT19" s="158"/>
      <c r="AU19" s="346"/>
      <c r="AV19" s="158"/>
      <c r="AW19" s="346"/>
      <c r="AX19" s="158"/>
      <c r="AY19" s="346"/>
      <c r="AZ19" s="158"/>
      <c r="BA19" s="163"/>
    </row>
    <row r="20" spans="1:53" ht="9" customHeight="1" x14ac:dyDescent="0.25">
      <c r="A20" s="46"/>
      <c r="B20" s="155"/>
      <c r="C20" s="9"/>
      <c r="D20" s="9"/>
      <c r="E20" s="156"/>
      <c r="F20" s="157"/>
      <c r="G20" s="294"/>
      <c r="H20" s="346"/>
      <c r="I20" s="346"/>
      <c r="J20" s="346"/>
      <c r="K20" s="346"/>
      <c r="L20" s="346"/>
      <c r="M20" s="346"/>
      <c r="N20" s="346"/>
      <c r="O20" s="346"/>
      <c r="P20" s="346"/>
      <c r="Q20" s="346"/>
      <c r="R20" s="346"/>
      <c r="S20" s="346"/>
      <c r="T20" s="346"/>
      <c r="U20" s="346"/>
      <c r="V20" s="346"/>
      <c r="W20" s="346"/>
      <c r="X20" s="346"/>
      <c r="Y20" s="163"/>
      <c r="Z20" s="346"/>
      <c r="AA20" s="346"/>
      <c r="AB20" s="346"/>
      <c r="AC20" s="346"/>
      <c r="AD20" s="346"/>
      <c r="AE20" s="346"/>
      <c r="AF20" s="346"/>
      <c r="AG20" s="346"/>
      <c r="AH20" s="346"/>
      <c r="AI20" s="346"/>
      <c r="AJ20" s="346"/>
      <c r="AK20" s="346"/>
      <c r="AL20" s="346"/>
      <c r="AM20" s="346"/>
      <c r="AN20" s="346"/>
      <c r="AO20" s="346"/>
      <c r="AP20" s="346"/>
      <c r="AQ20" s="163"/>
      <c r="AR20" s="346"/>
      <c r="AS20" s="346"/>
      <c r="AT20" s="346"/>
      <c r="AU20" s="346"/>
      <c r="AV20" s="346"/>
      <c r="AW20" s="346"/>
      <c r="AX20" s="346"/>
      <c r="AY20" s="346"/>
      <c r="AZ20" s="346"/>
      <c r="BA20" s="163"/>
    </row>
    <row r="21" spans="1:53" ht="15" customHeight="1" x14ac:dyDescent="0.25">
      <c r="A21" s="160"/>
      <c r="B21" s="15" t="s">
        <v>122</v>
      </c>
      <c r="C21" s="9"/>
      <c r="D21" s="9"/>
      <c r="E21" s="149" t="str">
        <f>IF(AND(ISBLANK(H21),ISBLANK(J21),ISBLANK(L21),ISBLANK(N21),ISBLANK(P21),ISBLANK(R21),ISBLANK(T21),ISBLANK(V21),ISBLANK(X21),ISBLANK(Z21),ISBLANK(AB21),ISBLANK(AD21),ISBLANK(AF21),ISBLANK(AH21),ISBLANK(AJ21),ISBLANK(AL21),ISBLANK(AN21),ISBLANK(AP21),ISBLANK(AR21),ISBLANK(AT21),ISBLANK(BD21),ISBLANK(BF21),ISBLANK(BH21),ISBLANK(AV21),ISBLANK(AX21),ISBLANK(AZ21),ISBLANK(BB21)),"",H21+J21+L21+N21+P21+R21+T21+V21+X21+Z21+AB21+AD21+AF21+AH21+AJ21+AL21+AN21+AP21+AR21+AT21+BD21+BF21+BH21+AV21+AX21+AZ21+BB21)</f>
        <v/>
      </c>
      <c r="F21" s="153"/>
      <c r="G21" s="294"/>
      <c r="H21" s="158"/>
      <c r="I21" s="346"/>
      <c r="J21" s="158"/>
      <c r="K21" s="346"/>
      <c r="L21" s="158"/>
      <c r="M21" s="346"/>
      <c r="N21" s="158"/>
      <c r="O21" s="346"/>
      <c r="P21" s="158"/>
      <c r="Q21" s="346"/>
      <c r="R21" s="158"/>
      <c r="S21" s="346"/>
      <c r="T21" s="158"/>
      <c r="U21" s="346"/>
      <c r="V21" s="158"/>
      <c r="W21" s="346"/>
      <c r="X21" s="158"/>
      <c r="Y21" s="163"/>
      <c r="Z21" s="158"/>
      <c r="AA21" s="346"/>
      <c r="AB21" s="158"/>
      <c r="AC21" s="346"/>
      <c r="AD21" s="158"/>
      <c r="AE21" s="346"/>
      <c r="AF21" s="158"/>
      <c r="AG21" s="346"/>
      <c r="AH21" s="158"/>
      <c r="AI21" s="346"/>
      <c r="AJ21" s="158"/>
      <c r="AK21" s="346"/>
      <c r="AL21" s="158"/>
      <c r="AM21" s="346"/>
      <c r="AN21" s="158"/>
      <c r="AO21" s="346"/>
      <c r="AP21" s="158"/>
      <c r="AQ21" s="163"/>
      <c r="AR21" s="158"/>
      <c r="AS21" s="346"/>
      <c r="AT21" s="158"/>
      <c r="AU21" s="346"/>
      <c r="AV21" s="158"/>
      <c r="AW21" s="346"/>
      <c r="AX21" s="158"/>
      <c r="AY21" s="346"/>
      <c r="AZ21" s="158"/>
      <c r="BA21" s="163"/>
    </row>
    <row r="22" spans="1:53" ht="9" customHeight="1" x14ac:dyDescent="0.25">
      <c r="A22" s="46"/>
      <c r="B22" s="155"/>
      <c r="C22" s="9"/>
      <c r="D22" s="9"/>
      <c r="E22" s="156"/>
      <c r="F22" s="157"/>
      <c r="G22" s="294"/>
      <c r="H22" s="346"/>
      <c r="I22" s="346"/>
      <c r="J22" s="346"/>
      <c r="K22" s="346"/>
      <c r="L22" s="346"/>
      <c r="M22" s="346"/>
      <c r="N22" s="346"/>
      <c r="O22" s="346"/>
      <c r="P22" s="346"/>
      <c r="Q22" s="346"/>
      <c r="R22" s="346"/>
      <c r="S22" s="346"/>
      <c r="T22" s="346"/>
      <c r="U22" s="346"/>
      <c r="V22" s="346"/>
      <c r="W22" s="346"/>
      <c r="X22" s="346"/>
      <c r="Y22" s="163"/>
      <c r="Z22" s="346"/>
      <c r="AA22" s="346"/>
      <c r="AB22" s="346"/>
      <c r="AC22" s="346"/>
      <c r="AD22" s="346"/>
      <c r="AE22" s="346"/>
      <c r="AF22" s="346"/>
      <c r="AG22" s="346"/>
      <c r="AH22" s="346"/>
      <c r="AI22" s="346"/>
      <c r="AJ22" s="346"/>
      <c r="AK22" s="346"/>
      <c r="AL22" s="346"/>
      <c r="AM22" s="346"/>
      <c r="AN22" s="346"/>
      <c r="AO22" s="346"/>
      <c r="AP22" s="346"/>
      <c r="AQ22" s="163"/>
      <c r="AR22" s="346"/>
      <c r="AS22" s="346"/>
      <c r="AT22" s="346"/>
      <c r="AU22" s="346"/>
      <c r="AV22" s="346"/>
      <c r="AW22" s="346"/>
      <c r="AX22" s="346"/>
      <c r="AY22" s="346"/>
      <c r="AZ22" s="346"/>
      <c r="BA22" s="163"/>
    </row>
    <row r="23" spans="1:53" ht="15" customHeight="1" x14ac:dyDescent="0.25">
      <c r="A23" s="160"/>
      <c r="B23" s="15" t="s">
        <v>115</v>
      </c>
      <c r="C23" s="45"/>
      <c r="D23" s="45"/>
      <c r="E23" s="149" t="str">
        <f>IF(AND(ISBLANK(H23),ISBLANK(J23),ISBLANK(L23),ISBLANK(N23),ISBLANK(P23),ISBLANK(R23),ISBLANK(T23),ISBLANK(V23),ISBLANK(X23),ISBLANK(Z23),ISBLANK(AB23),ISBLANK(AD23),ISBLANK(AF23),ISBLANK(AH23),ISBLANK(AJ23),ISBLANK(AL23),ISBLANK(AN23),ISBLANK(AP23),ISBLANK(AR23),ISBLANK(AT23),ISBLANK(BD23),ISBLANK(BF23),ISBLANK(BH23),ISBLANK(AV23),ISBLANK(AX23),ISBLANK(AZ23),ISBLANK(BB23)),"",H23+J23+L23+N23+P23+R23+T23+V23+X23+Z23+AB23+AD23+AF23+AH23+AJ23+AL23+AN23+AP23+AR23+AT23+BD23+BF23+BH23+AV23+AX23+AZ23+BB23)</f>
        <v/>
      </c>
      <c r="F23" s="154"/>
      <c r="G23" s="294"/>
      <c r="H23" s="158"/>
      <c r="I23" s="346"/>
      <c r="J23" s="158"/>
      <c r="K23" s="346"/>
      <c r="L23" s="158"/>
      <c r="M23" s="346"/>
      <c r="N23" s="158"/>
      <c r="O23" s="346"/>
      <c r="P23" s="158"/>
      <c r="Q23" s="346"/>
      <c r="R23" s="158"/>
      <c r="S23" s="346"/>
      <c r="T23" s="158"/>
      <c r="U23" s="346"/>
      <c r="V23" s="158"/>
      <c r="W23" s="346"/>
      <c r="X23" s="158"/>
      <c r="Y23" s="163"/>
      <c r="Z23" s="158"/>
      <c r="AA23" s="346"/>
      <c r="AB23" s="158"/>
      <c r="AC23" s="346"/>
      <c r="AD23" s="158"/>
      <c r="AE23" s="346"/>
      <c r="AF23" s="158"/>
      <c r="AG23" s="346"/>
      <c r="AH23" s="158"/>
      <c r="AI23" s="346"/>
      <c r="AJ23" s="158"/>
      <c r="AK23" s="346"/>
      <c r="AL23" s="158"/>
      <c r="AM23" s="346"/>
      <c r="AN23" s="158"/>
      <c r="AO23" s="346"/>
      <c r="AP23" s="158"/>
      <c r="AQ23" s="163"/>
      <c r="AR23" s="158"/>
      <c r="AS23" s="346"/>
      <c r="AT23" s="158"/>
      <c r="AU23" s="346"/>
      <c r="AV23" s="158"/>
      <c r="AW23" s="346"/>
      <c r="AX23" s="158"/>
      <c r="AY23" s="346"/>
      <c r="AZ23" s="158"/>
      <c r="BA23" s="163"/>
    </row>
    <row r="24" spans="1:53" ht="9" customHeight="1" x14ac:dyDescent="0.25">
      <c r="A24" s="46"/>
      <c r="B24" s="155"/>
      <c r="C24" s="9"/>
      <c r="D24" s="9"/>
      <c r="E24" s="156"/>
      <c r="F24" s="157"/>
      <c r="G24" s="294"/>
      <c r="H24" s="346"/>
      <c r="I24" s="346"/>
      <c r="J24" s="346"/>
      <c r="K24" s="346"/>
      <c r="L24" s="346"/>
      <c r="M24" s="346"/>
      <c r="N24" s="346"/>
      <c r="O24" s="346"/>
      <c r="P24" s="346"/>
      <c r="Q24" s="346"/>
      <c r="R24" s="346"/>
      <c r="S24" s="346"/>
      <c r="T24" s="346"/>
      <c r="U24" s="346"/>
      <c r="V24" s="346"/>
      <c r="W24" s="346"/>
      <c r="X24" s="346"/>
      <c r="Y24" s="163"/>
      <c r="Z24" s="346"/>
      <c r="AA24" s="346"/>
      <c r="AB24" s="346"/>
      <c r="AC24" s="346"/>
      <c r="AD24" s="346"/>
      <c r="AE24" s="346"/>
      <c r="AF24" s="346"/>
      <c r="AG24" s="346"/>
      <c r="AH24" s="346"/>
      <c r="AI24" s="346"/>
      <c r="AJ24" s="346"/>
      <c r="AK24" s="346"/>
      <c r="AL24" s="346"/>
      <c r="AM24" s="346"/>
      <c r="AN24" s="346"/>
      <c r="AO24" s="346"/>
      <c r="AP24" s="346"/>
      <c r="AQ24" s="163"/>
      <c r="AR24" s="346"/>
      <c r="AS24" s="346"/>
      <c r="AT24" s="346"/>
      <c r="AU24" s="346"/>
      <c r="AV24" s="346"/>
      <c r="AW24" s="346"/>
      <c r="AX24" s="346"/>
      <c r="AY24" s="346"/>
      <c r="AZ24" s="346"/>
      <c r="BA24" s="163"/>
    </row>
    <row r="25" spans="1:53" ht="15" customHeight="1" x14ac:dyDescent="0.25">
      <c r="A25" s="160"/>
      <c r="B25" s="15" t="s">
        <v>24</v>
      </c>
      <c r="C25" s="45"/>
      <c r="D25" s="45"/>
      <c r="E25" s="149" t="str">
        <f>IF(AND(ISBLANK(H25),ISBLANK(J25),ISBLANK(L25),ISBLANK(N25),ISBLANK(P25),ISBLANK(R25),ISBLANK(T25),ISBLANK(V25),ISBLANK(X25),ISBLANK(Z25),ISBLANK(AB25),ISBLANK(AD25),ISBLANK(AF25),ISBLANK(AH25),ISBLANK(AJ25),ISBLANK(AL25),ISBLANK(AN25),ISBLANK(AP25),ISBLANK(AR25),ISBLANK(AT25),ISBLANK(BD25),ISBLANK(BF25),ISBLANK(BH25),ISBLANK(AV25),ISBLANK(AX25),ISBLANK(AZ25),ISBLANK(BB25)),"",H25+J25+L25+N25+P25+R25+T25+V25+X25+Z25+AB25+AD25+AF25+AH25+AJ25+AL25+AN25+AP25+AR25+AT25+BD25+BF25+BH25+AV25+AX25+AZ25+BB25)</f>
        <v/>
      </c>
      <c r="F25" s="163"/>
      <c r="G25" s="294"/>
      <c r="H25" s="158"/>
      <c r="I25" s="346"/>
      <c r="J25" s="158"/>
      <c r="K25" s="346"/>
      <c r="L25" s="158"/>
      <c r="M25" s="346"/>
      <c r="N25" s="158"/>
      <c r="O25" s="346"/>
      <c r="P25" s="158"/>
      <c r="Q25" s="346"/>
      <c r="R25" s="158"/>
      <c r="S25" s="346"/>
      <c r="T25" s="158"/>
      <c r="U25" s="346"/>
      <c r="V25" s="158"/>
      <c r="W25" s="346"/>
      <c r="X25" s="158"/>
      <c r="Y25" s="163"/>
      <c r="Z25" s="158"/>
      <c r="AA25" s="346"/>
      <c r="AB25" s="158"/>
      <c r="AC25" s="346"/>
      <c r="AD25" s="158"/>
      <c r="AE25" s="346"/>
      <c r="AF25" s="158"/>
      <c r="AG25" s="346"/>
      <c r="AH25" s="158"/>
      <c r="AI25" s="346"/>
      <c r="AJ25" s="158"/>
      <c r="AK25" s="346"/>
      <c r="AL25" s="158"/>
      <c r="AM25" s="346"/>
      <c r="AN25" s="158"/>
      <c r="AO25" s="346"/>
      <c r="AP25" s="158"/>
      <c r="AQ25" s="163"/>
      <c r="AR25" s="158"/>
      <c r="AS25" s="346"/>
      <c r="AT25" s="158"/>
      <c r="AU25" s="346"/>
      <c r="AV25" s="158"/>
      <c r="AW25" s="346"/>
      <c r="AX25" s="158"/>
      <c r="AY25" s="346"/>
      <c r="AZ25" s="158"/>
      <c r="BA25" s="163"/>
    </row>
    <row r="26" spans="1:53" ht="9" customHeight="1" x14ac:dyDescent="0.25">
      <c r="A26" s="46"/>
      <c r="B26" s="155"/>
      <c r="C26" s="9"/>
      <c r="D26" s="9"/>
      <c r="E26" s="156"/>
      <c r="F26" s="157"/>
      <c r="G26" s="294"/>
      <c r="H26" s="346"/>
      <c r="I26" s="346"/>
      <c r="J26" s="346"/>
      <c r="K26" s="346"/>
      <c r="L26" s="346"/>
      <c r="M26" s="346"/>
      <c r="N26" s="346"/>
      <c r="O26" s="346"/>
      <c r="P26" s="346"/>
      <c r="Q26" s="346"/>
      <c r="R26" s="346"/>
      <c r="S26" s="346"/>
      <c r="T26" s="346"/>
      <c r="U26" s="346"/>
      <c r="V26" s="346"/>
      <c r="W26" s="346"/>
      <c r="X26" s="346"/>
      <c r="Y26" s="163"/>
      <c r="Z26" s="346"/>
      <c r="AA26" s="346"/>
      <c r="AB26" s="346"/>
      <c r="AC26" s="346"/>
      <c r="AD26" s="346"/>
      <c r="AE26" s="346"/>
      <c r="AF26" s="346"/>
      <c r="AG26" s="346"/>
      <c r="AH26" s="346"/>
      <c r="AI26" s="346"/>
      <c r="AJ26" s="346"/>
      <c r="AK26" s="346"/>
      <c r="AL26" s="346"/>
      <c r="AM26" s="346"/>
      <c r="AN26" s="346"/>
      <c r="AO26" s="346"/>
      <c r="AP26" s="346"/>
      <c r="AQ26" s="163"/>
      <c r="AR26" s="346"/>
      <c r="AS26" s="346"/>
      <c r="AT26" s="346"/>
      <c r="AU26" s="346"/>
      <c r="AV26" s="346"/>
      <c r="AW26" s="346"/>
      <c r="AX26" s="346"/>
      <c r="AY26" s="346"/>
      <c r="AZ26" s="346"/>
      <c r="BA26" s="163"/>
    </row>
    <row r="27" spans="1:53" ht="18" customHeight="1" x14ac:dyDescent="0.25">
      <c r="A27" s="327" t="s">
        <v>16</v>
      </c>
      <c r="B27" s="118"/>
      <c r="C27" s="159"/>
      <c r="D27" s="159"/>
      <c r="E27" s="149">
        <f>SUM(E15,E17,E19,E21,E23,E25)</f>
        <v>0</v>
      </c>
      <c r="F27" s="153"/>
      <c r="G27" s="294"/>
      <c r="H27" s="149" t="str">
        <f>IF(AND(ISBLANK(H15),ISBLANK(H17),ISBLANK(H19),ISBLANK(H21),ISBLANK(H23),ISBLANK(H25)),"",H15+H17+H19+H21+H23+H25)</f>
        <v/>
      </c>
      <c r="I27" s="346"/>
      <c r="J27" s="149" t="str">
        <f>IF(AND(ISBLANK(J15),ISBLANK(J17),ISBLANK(J19),ISBLANK(J21),ISBLANK(J23),ISBLANK(J25)),"",J15+J17+J19+J21+J23+J25)</f>
        <v/>
      </c>
      <c r="K27" s="346"/>
      <c r="L27" s="149" t="str">
        <f>IF(AND(ISBLANK(L15),ISBLANK(L17),ISBLANK(L19),ISBLANK(L21),ISBLANK(L23),ISBLANK(L25)),"",L15+L17+L19+L21+L23+L25)</f>
        <v/>
      </c>
      <c r="M27" s="346"/>
      <c r="N27" s="149" t="str">
        <f>IF(AND(ISBLANK(N15),ISBLANK(N17),ISBLANK(N19),ISBLANK(N21),ISBLANK(N23),ISBLANK(N25)),"",N15+N17+N19+N21+N23+N25)</f>
        <v/>
      </c>
      <c r="O27" s="346"/>
      <c r="P27" s="149" t="str">
        <f>IF(AND(ISBLANK(P15),ISBLANK(P17),ISBLANK(P19),ISBLANK(P21),ISBLANK(P23),ISBLANK(P25)),"",P15+P17+P19+P21+P23+P25)</f>
        <v/>
      </c>
      <c r="Q27" s="346"/>
      <c r="R27" s="149" t="str">
        <f>IF(AND(ISBLANK(R15),ISBLANK(R17),ISBLANK(R19),ISBLANK(R21),ISBLANK(R23),ISBLANK(R25)),"",R15+R17+R19+R21+R23+R25)</f>
        <v/>
      </c>
      <c r="S27" s="346"/>
      <c r="T27" s="149" t="str">
        <f>IF(AND(ISBLANK(T15),ISBLANK(T17),ISBLANK(T19),ISBLANK(T21),ISBLANK(T23),ISBLANK(T25)),"",T15+T17+T19+T21+T23+T25)</f>
        <v/>
      </c>
      <c r="U27" s="346"/>
      <c r="V27" s="149" t="str">
        <f>IF(AND(ISBLANK(V15),ISBLANK(V17),ISBLANK(V19),ISBLANK(V21),ISBLANK(V23),ISBLANK(V25)),"",V15+V17+V19+V21+V23+V25)</f>
        <v/>
      </c>
      <c r="W27" s="346"/>
      <c r="X27" s="149" t="str">
        <f>IF(AND(ISBLANK(X15),ISBLANK(X17),ISBLANK(X19),ISBLANK(X21),ISBLANK(X23),ISBLANK(X25)),"",X15+X17+X19+X21+X23+X25)</f>
        <v/>
      </c>
      <c r="Y27" s="163"/>
      <c r="Z27" s="149" t="str">
        <f>IF(AND(ISBLANK(Z15),ISBLANK(Z17),ISBLANK(Z19),ISBLANK(Z21),ISBLANK(Z23),ISBLANK(Z25)),"",Z15+Z17+Z19+Z21+Z23+Z25)</f>
        <v/>
      </c>
      <c r="AA27" s="346"/>
      <c r="AB27" s="149" t="str">
        <f>IF(AND(ISBLANK(AB15),ISBLANK(AB17),ISBLANK(AB19),ISBLANK(AB21),ISBLANK(AB23),ISBLANK(AB25)),"",AB15+AB17+AB19+AB21+AB23+AB25)</f>
        <v/>
      </c>
      <c r="AC27" s="346"/>
      <c r="AD27" s="149" t="str">
        <f>IF(AND(ISBLANK(AD15),ISBLANK(AD17),ISBLANK(AD19),ISBLANK(AD21),ISBLANK(AD23),ISBLANK(AD25)),"",AD15+AD17+AD19+AD21+AD23+AD25)</f>
        <v/>
      </c>
      <c r="AE27" s="346"/>
      <c r="AF27" s="149" t="str">
        <f>IF(AND(ISBLANK(AF15),ISBLANK(AF17),ISBLANK(AF19),ISBLANK(AF21),ISBLANK(AF23),ISBLANK(AF25)),"",AF15+AF17+AF19+AF21+AF23+AF25)</f>
        <v/>
      </c>
      <c r="AG27" s="346"/>
      <c r="AH27" s="149" t="str">
        <f>IF(AND(ISBLANK(AH15),ISBLANK(AH17),ISBLANK(AH19),ISBLANK(AH21),ISBLANK(AH23),ISBLANK(AH25)),"",AH15+AH17+AH19+AH21+AH23+AH25)</f>
        <v/>
      </c>
      <c r="AI27" s="346"/>
      <c r="AJ27" s="149" t="str">
        <f>IF(AND(ISBLANK(AJ15),ISBLANK(AJ17),ISBLANK(AJ19),ISBLANK(AJ21),ISBLANK(AJ23),ISBLANK(AJ25)),"",AJ15+AJ17+AJ19+AJ21+AJ23+AJ25)</f>
        <v/>
      </c>
      <c r="AK27" s="346"/>
      <c r="AL27" s="149" t="str">
        <f>IF(AND(ISBLANK(AL15),ISBLANK(AL17),ISBLANK(AL19),ISBLANK(AL21),ISBLANK(AL23),ISBLANK(AL25)),"",AL15+AL17+AL19+AL21+AL23+AL25)</f>
        <v/>
      </c>
      <c r="AM27" s="346"/>
      <c r="AN27" s="149" t="str">
        <f>IF(AND(ISBLANK(AN15),ISBLANK(AN17),ISBLANK(AN19),ISBLANK(AN21),ISBLANK(AN23),ISBLANK(AN25)),"",AN15+AN17+AN19+AN21+AN23+AN25)</f>
        <v/>
      </c>
      <c r="AO27" s="346"/>
      <c r="AP27" s="149" t="str">
        <f>IF(AND(ISBLANK(AP15),ISBLANK(AP17),ISBLANK(AP19),ISBLANK(AP21),ISBLANK(AP23),ISBLANK(AP25)),"",AP15+AP17+AP19+AP21+AP23+AP25)</f>
        <v/>
      </c>
      <c r="AQ27" s="163"/>
      <c r="AR27" s="149" t="str">
        <f>IF(AND(ISBLANK(AR15),ISBLANK(AR17),ISBLANK(AR19),ISBLANK(AR21),ISBLANK(AR23),ISBLANK(AR25)),"",AR15+AR17+AR19+AR21+AR23+AR25)</f>
        <v/>
      </c>
      <c r="AS27" s="346"/>
      <c r="AT27" s="149" t="str">
        <f>IF(AND(ISBLANK(AT15),ISBLANK(AT17),ISBLANK(AT19),ISBLANK(AT21),ISBLANK(AT23),ISBLANK(AT25)),"",AT15+AT17+AT19+AT21+AT23+AT25)</f>
        <v/>
      </c>
      <c r="AU27" s="346"/>
      <c r="AV27" s="149" t="str">
        <f>IF(AND(ISBLANK(AV15),ISBLANK(AV17),ISBLANK(AV19),ISBLANK(AV21),ISBLANK(AV23),ISBLANK(AV25)),"",AV15+AV17+AV19+AV21+AV23+AV25)</f>
        <v/>
      </c>
      <c r="AW27" s="346"/>
      <c r="AX27" s="149" t="str">
        <f>IF(AND(ISBLANK(AX15),ISBLANK(AX17),ISBLANK(AX19),ISBLANK(AX21),ISBLANK(AX23),ISBLANK(AX25)),"",AX15+AX17+AX19+AX21+AX23+AX25)</f>
        <v/>
      </c>
      <c r="AY27" s="346"/>
      <c r="AZ27" s="149" t="str">
        <f>IF(AND(ISBLANK(AZ15),ISBLANK(AZ17),ISBLANK(AZ19),ISBLANK(AZ21),ISBLANK(AZ23),ISBLANK(AZ25)),"",AZ15+AZ17+AZ19+AZ21+AZ23+AZ25)</f>
        <v/>
      </c>
      <c r="BA27" s="163"/>
    </row>
    <row r="28" spans="1:53" ht="9" customHeight="1" x14ac:dyDescent="0.25">
      <c r="A28" s="46"/>
      <c r="B28" s="155"/>
      <c r="C28" s="9"/>
      <c r="D28" s="9"/>
      <c r="E28" s="156"/>
      <c r="F28" s="157"/>
      <c r="G28" s="294"/>
      <c r="H28" s="346"/>
      <c r="I28" s="346"/>
      <c r="J28" s="346"/>
      <c r="K28" s="346"/>
      <c r="L28" s="346"/>
      <c r="M28" s="346"/>
      <c r="N28" s="346"/>
      <c r="O28" s="346"/>
      <c r="P28" s="346"/>
      <c r="Q28" s="346"/>
      <c r="R28" s="346"/>
      <c r="S28" s="346"/>
      <c r="T28" s="346"/>
      <c r="U28" s="346"/>
      <c r="V28" s="346"/>
      <c r="W28" s="346"/>
      <c r="X28" s="346"/>
      <c r="Y28" s="163"/>
      <c r="Z28" s="346"/>
      <c r="AA28" s="346"/>
      <c r="AB28" s="346"/>
      <c r="AC28" s="346"/>
      <c r="AD28" s="346"/>
      <c r="AE28" s="346"/>
      <c r="AF28" s="346"/>
      <c r="AG28" s="346"/>
      <c r="AH28" s="346"/>
      <c r="AI28" s="346"/>
      <c r="AJ28" s="346"/>
      <c r="AK28" s="346"/>
      <c r="AL28" s="346"/>
      <c r="AM28" s="346"/>
      <c r="AN28" s="346"/>
      <c r="AO28" s="346"/>
      <c r="AP28" s="346"/>
      <c r="AQ28" s="163"/>
      <c r="AR28" s="346"/>
      <c r="AS28" s="346"/>
      <c r="AT28" s="346"/>
      <c r="AU28" s="346"/>
      <c r="AV28" s="346"/>
      <c r="AW28" s="346"/>
      <c r="AX28" s="346"/>
      <c r="AY28" s="346"/>
      <c r="AZ28" s="346"/>
      <c r="BA28" s="163"/>
    </row>
    <row r="29" spans="1:53" ht="9" customHeight="1" x14ac:dyDescent="0.25">
      <c r="A29" s="160"/>
      <c r="B29" s="15"/>
      <c r="C29" s="9"/>
      <c r="D29" s="9"/>
      <c r="E29" s="113"/>
      <c r="F29" s="153"/>
      <c r="G29" s="294"/>
      <c r="H29" s="346"/>
      <c r="I29" s="346"/>
      <c r="J29" s="346"/>
      <c r="K29" s="346"/>
      <c r="L29" s="346"/>
      <c r="M29" s="346"/>
      <c r="N29" s="346"/>
      <c r="O29" s="346"/>
      <c r="P29" s="346"/>
      <c r="Q29" s="346"/>
      <c r="R29" s="346"/>
      <c r="S29" s="346"/>
      <c r="T29" s="346"/>
      <c r="U29" s="346"/>
      <c r="V29" s="346"/>
      <c r="W29" s="346"/>
      <c r="X29" s="346"/>
      <c r="Y29" s="163"/>
      <c r="Z29" s="346"/>
      <c r="AA29" s="346"/>
      <c r="AB29" s="346"/>
      <c r="AC29" s="346"/>
      <c r="AD29" s="346"/>
      <c r="AE29" s="346"/>
      <c r="AF29" s="346"/>
      <c r="AG29" s="346"/>
      <c r="AH29" s="346"/>
      <c r="AI29" s="346"/>
      <c r="AJ29" s="346"/>
      <c r="AK29" s="346"/>
      <c r="AL29" s="346"/>
      <c r="AM29" s="346"/>
      <c r="AN29" s="346"/>
      <c r="AO29" s="346"/>
      <c r="AP29" s="346"/>
      <c r="AQ29" s="163"/>
      <c r="AR29" s="346"/>
      <c r="AS29" s="346"/>
      <c r="AT29" s="346"/>
      <c r="AU29" s="346"/>
      <c r="AV29" s="346"/>
      <c r="AW29" s="346"/>
      <c r="AX29" s="346"/>
      <c r="AY29" s="346"/>
      <c r="AZ29" s="346"/>
      <c r="BA29" s="163"/>
    </row>
    <row r="30" spans="1:53" ht="15" customHeight="1" x14ac:dyDescent="0.25">
      <c r="A30" s="7" t="s">
        <v>111</v>
      </c>
      <c r="B30" s="161"/>
      <c r="C30" s="9"/>
      <c r="D30" s="9"/>
      <c r="E30" s="113"/>
      <c r="F30" s="153"/>
      <c r="G30" s="294"/>
      <c r="H30" s="346"/>
      <c r="I30" s="346"/>
      <c r="J30" s="346"/>
      <c r="K30" s="346"/>
      <c r="L30" s="346"/>
      <c r="M30" s="346"/>
      <c r="N30" s="346"/>
      <c r="O30" s="346"/>
      <c r="P30" s="346"/>
      <c r="Q30" s="346"/>
      <c r="R30" s="346"/>
      <c r="S30" s="346"/>
      <c r="T30" s="346"/>
      <c r="U30" s="346"/>
      <c r="V30" s="346"/>
      <c r="W30" s="346"/>
      <c r="X30" s="346"/>
      <c r="Y30" s="163"/>
      <c r="Z30" s="346"/>
      <c r="AA30" s="346"/>
      <c r="AB30" s="346"/>
      <c r="AC30" s="346"/>
      <c r="AD30" s="346"/>
      <c r="AE30" s="346"/>
      <c r="AF30" s="346"/>
      <c r="AG30" s="346"/>
      <c r="AH30" s="346"/>
      <c r="AI30" s="346"/>
      <c r="AJ30" s="346"/>
      <c r="AK30" s="346"/>
      <c r="AL30" s="346"/>
      <c r="AM30" s="346"/>
      <c r="AN30" s="346"/>
      <c r="AO30" s="346"/>
      <c r="AP30" s="346"/>
      <c r="AQ30" s="163"/>
      <c r="AR30" s="346"/>
      <c r="AS30" s="346"/>
      <c r="AT30" s="346"/>
      <c r="AU30" s="346"/>
      <c r="AV30" s="346"/>
      <c r="AW30" s="346"/>
      <c r="AX30" s="346"/>
      <c r="AY30" s="346"/>
      <c r="AZ30" s="346"/>
      <c r="BA30" s="163"/>
    </row>
    <row r="31" spans="1:53" ht="9" customHeight="1" x14ac:dyDescent="0.25">
      <c r="A31" s="46"/>
      <c r="B31" s="155"/>
      <c r="C31" s="9"/>
      <c r="D31" s="9"/>
      <c r="E31" s="156"/>
      <c r="F31" s="157"/>
      <c r="G31" s="294"/>
      <c r="H31" s="346"/>
      <c r="I31" s="346"/>
      <c r="J31" s="346"/>
      <c r="K31" s="346"/>
      <c r="L31" s="346"/>
      <c r="M31" s="346"/>
      <c r="N31" s="346"/>
      <c r="O31" s="346"/>
      <c r="P31" s="346"/>
      <c r="Q31" s="346"/>
      <c r="R31" s="346"/>
      <c r="S31" s="346"/>
      <c r="T31" s="346"/>
      <c r="U31" s="346"/>
      <c r="V31" s="346"/>
      <c r="W31" s="346"/>
      <c r="X31" s="346"/>
      <c r="Y31" s="163"/>
      <c r="Z31" s="346"/>
      <c r="AA31" s="346"/>
      <c r="AB31" s="346"/>
      <c r="AC31" s="346"/>
      <c r="AD31" s="346"/>
      <c r="AE31" s="346"/>
      <c r="AF31" s="346"/>
      <c r="AG31" s="346"/>
      <c r="AH31" s="346"/>
      <c r="AI31" s="346"/>
      <c r="AJ31" s="346"/>
      <c r="AK31" s="346"/>
      <c r="AL31" s="346"/>
      <c r="AM31" s="346"/>
      <c r="AN31" s="346"/>
      <c r="AO31" s="346"/>
      <c r="AP31" s="346"/>
      <c r="AQ31" s="163"/>
      <c r="AR31" s="346"/>
      <c r="AS31" s="346"/>
      <c r="AT31" s="346"/>
      <c r="AU31" s="346"/>
      <c r="AV31" s="346"/>
      <c r="AW31" s="346"/>
      <c r="AX31" s="346"/>
      <c r="AY31" s="346"/>
      <c r="AZ31" s="346"/>
      <c r="BA31" s="163"/>
    </row>
    <row r="32" spans="1:53" ht="15" customHeight="1" x14ac:dyDescent="0.25">
      <c r="A32" s="160"/>
      <c r="B32" s="15" t="s">
        <v>25</v>
      </c>
      <c r="C32" s="9"/>
      <c r="D32" s="9"/>
      <c r="E32" s="149" t="str">
        <f>IF(AND(ISBLANK(H32),ISBLANK(J32),ISBLANK(L32),ISBLANK(N32),ISBLANK(P32),ISBLANK(R32),ISBLANK(T32),ISBLANK(V32),ISBLANK(X32),ISBLANK(Z32),ISBLANK(AB32),ISBLANK(AD32),ISBLANK(AF32),ISBLANK(AH32),ISBLANK(AJ32),ISBLANK(AL32),ISBLANK(AN32),ISBLANK(AP32),ISBLANK(AR32),ISBLANK(AT32),ISBLANK(BD32),ISBLANK(BF32),ISBLANK(BH32),ISBLANK(AV32),ISBLANK(AX32),ISBLANK(AZ32),ISBLANK(BB32)),"",H32+J32+L32+N32+P32+R32+T32+V32+X32+Z32+AB32+AD32+AF32+AH32+AJ32+AL32+AN32+AP32+AR32+AT32+BD32+BF32+BH32+AV32+AX32+AZ32+BB32)</f>
        <v/>
      </c>
      <c r="F32" s="153"/>
      <c r="G32" s="294"/>
      <c r="H32" s="158"/>
      <c r="I32" s="346"/>
      <c r="J32" s="158"/>
      <c r="K32" s="346"/>
      <c r="L32" s="158"/>
      <c r="M32" s="346"/>
      <c r="N32" s="158"/>
      <c r="O32" s="346"/>
      <c r="P32" s="158"/>
      <c r="Q32" s="346"/>
      <c r="R32" s="158"/>
      <c r="S32" s="346"/>
      <c r="T32" s="158"/>
      <c r="U32" s="346"/>
      <c r="V32" s="158"/>
      <c r="W32" s="346"/>
      <c r="X32" s="158"/>
      <c r="Y32" s="163"/>
      <c r="Z32" s="158"/>
      <c r="AA32" s="346"/>
      <c r="AB32" s="158"/>
      <c r="AC32" s="346"/>
      <c r="AD32" s="158"/>
      <c r="AE32" s="346"/>
      <c r="AF32" s="158"/>
      <c r="AG32" s="346"/>
      <c r="AH32" s="158"/>
      <c r="AI32" s="346"/>
      <c r="AJ32" s="158"/>
      <c r="AK32" s="346"/>
      <c r="AL32" s="158"/>
      <c r="AM32" s="346"/>
      <c r="AN32" s="158"/>
      <c r="AO32" s="346"/>
      <c r="AP32" s="158"/>
      <c r="AQ32" s="163"/>
      <c r="AR32" s="158"/>
      <c r="AS32" s="346"/>
      <c r="AT32" s="158"/>
      <c r="AU32" s="346"/>
      <c r="AV32" s="158"/>
      <c r="AW32" s="346"/>
      <c r="AX32" s="158"/>
      <c r="AY32" s="346"/>
      <c r="AZ32" s="158"/>
      <c r="BA32" s="163"/>
    </row>
    <row r="33" spans="1:53" ht="9" customHeight="1" x14ac:dyDescent="0.25">
      <c r="A33" s="46"/>
      <c r="B33" s="155"/>
      <c r="C33" s="9"/>
      <c r="D33" s="9"/>
      <c r="E33" s="156"/>
      <c r="F33" s="157"/>
      <c r="G33" s="294"/>
      <c r="H33" s="346"/>
      <c r="I33" s="346"/>
      <c r="J33" s="346"/>
      <c r="K33" s="346"/>
      <c r="L33" s="346"/>
      <c r="M33" s="346"/>
      <c r="N33" s="346"/>
      <c r="O33" s="346"/>
      <c r="P33" s="346"/>
      <c r="Q33" s="346"/>
      <c r="R33" s="346"/>
      <c r="S33" s="346"/>
      <c r="T33" s="346"/>
      <c r="U33" s="346"/>
      <c r="V33" s="346"/>
      <c r="W33" s="346"/>
      <c r="X33" s="346"/>
      <c r="Y33" s="163"/>
      <c r="Z33" s="346"/>
      <c r="AA33" s="346"/>
      <c r="AB33" s="346"/>
      <c r="AC33" s="346"/>
      <c r="AD33" s="346"/>
      <c r="AE33" s="346"/>
      <c r="AF33" s="346"/>
      <c r="AG33" s="346"/>
      <c r="AH33" s="346"/>
      <c r="AI33" s="346"/>
      <c r="AJ33" s="346"/>
      <c r="AK33" s="346"/>
      <c r="AL33" s="346"/>
      <c r="AM33" s="346"/>
      <c r="AN33" s="346"/>
      <c r="AO33" s="346"/>
      <c r="AP33" s="346"/>
      <c r="AQ33" s="163"/>
      <c r="AR33" s="346"/>
      <c r="AS33" s="346"/>
      <c r="AT33" s="346"/>
      <c r="AU33" s="346"/>
      <c r="AV33" s="346"/>
      <c r="AW33" s="346"/>
      <c r="AX33" s="346"/>
      <c r="AY33" s="346"/>
      <c r="AZ33" s="346"/>
      <c r="BA33" s="163"/>
    </row>
    <row r="34" spans="1:53" ht="15" customHeight="1" x14ac:dyDescent="0.25">
      <c r="A34" s="160"/>
      <c r="B34" s="15" t="s">
        <v>26</v>
      </c>
      <c r="C34" s="9"/>
      <c r="D34" s="9"/>
      <c r="E34" s="149" t="str">
        <f>IF(AND(ISBLANK(H34),ISBLANK(J34),ISBLANK(L34),ISBLANK(N34),ISBLANK(P34),ISBLANK(R34),ISBLANK(T34),ISBLANK(V34),ISBLANK(X34),ISBLANK(Z34),ISBLANK(AB34),ISBLANK(AD34),ISBLANK(AF34),ISBLANK(AH34),ISBLANK(AJ34),ISBLANK(AL34),ISBLANK(AN34),ISBLANK(AP34),ISBLANK(AR34),ISBLANK(AT34),ISBLANK(BD34),ISBLANK(BF34),ISBLANK(BH34),ISBLANK(AV34),ISBLANK(AX34),ISBLANK(AZ34),ISBLANK(BB34)),"",H34+J34+L34+N34+P34+R34+T34+V34+X34+Z34+AB34+AD34+AF34+AH34+AJ34+AL34+AN34+AP34+AR34+AT34+BD34+BF34+BH34+AV34+AX34+AZ34+BB34)</f>
        <v/>
      </c>
      <c r="F34" s="153"/>
      <c r="G34" s="294"/>
      <c r="H34" s="158"/>
      <c r="I34" s="346"/>
      <c r="J34" s="158"/>
      <c r="K34" s="346"/>
      <c r="L34" s="158"/>
      <c r="M34" s="346"/>
      <c r="N34" s="158"/>
      <c r="O34" s="346"/>
      <c r="P34" s="158"/>
      <c r="Q34" s="346"/>
      <c r="R34" s="158"/>
      <c r="S34" s="346"/>
      <c r="T34" s="158"/>
      <c r="U34" s="346"/>
      <c r="V34" s="158"/>
      <c r="W34" s="346"/>
      <c r="X34" s="158"/>
      <c r="Y34" s="163"/>
      <c r="Z34" s="158"/>
      <c r="AA34" s="346"/>
      <c r="AB34" s="158"/>
      <c r="AC34" s="346"/>
      <c r="AD34" s="158"/>
      <c r="AE34" s="346"/>
      <c r="AF34" s="158"/>
      <c r="AG34" s="346"/>
      <c r="AH34" s="158"/>
      <c r="AI34" s="346"/>
      <c r="AJ34" s="158"/>
      <c r="AK34" s="346"/>
      <c r="AL34" s="158"/>
      <c r="AM34" s="346"/>
      <c r="AN34" s="158"/>
      <c r="AO34" s="346"/>
      <c r="AP34" s="158"/>
      <c r="AQ34" s="163"/>
      <c r="AR34" s="158"/>
      <c r="AS34" s="346"/>
      <c r="AT34" s="158"/>
      <c r="AU34" s="346"/>
      <c r="AV34" s="158"/>
      <c r="AW34" s="346"/>
      <c r="AX34" s="158"/>
      <c r="AY34" s="346"/>
      <c r="AZ34" s="158"/>
      <c r="BA34" s="163"/>
    </row>
    <row r="35" spans="1:53" ht="9" customHeight="1" x14ac:dyDescent="0.25">
      <c r="A35" s="46"/>
      <c r="B35" s="155"/>
      <c r="C35" s="9"/>
      <c r="D35" s="9"/>
      <c r="E35" s="156"/>
      <c r="F35" s="157"/>
      <c r="G35" s="294"/>
      <c r="H35" s="346"/>
      <c r="I35" s="346"/>
      <c r="J35" s="346"/>
      <c r="K35" s="346"/>
      <c r="L35" s="346"/>
      <c r="M35" s="346"/>
      <c r="N35" s="346"/>
      <c r="O35" s="346"/>
      <c r="P35" s="346"/>
      <c r="Q35" s="346"/>
      <c r="R35" s="346"/>
      <c r="S35" s="346"/>
      <c r="T35" s="346"/>
      <c r="U35" s="346"/>
      <c r="V35" s="346"/>
      <c r="W35" s="346"/>
      <c r="X35" s="346"/>
      <c r="Y35" s="163"/>
      <c r="Z35" s="346"/>
      <c r="AA35" s="346"/>
      <c r="AB35" s="346"/>
      <c r="AC35" s="346"/>
      <c r="AD35" s="346"/>
      <c r="AE35" s="346"/>
      <c r="AF35" s="346"/>
      <c r="AG35" s="346"/>
      <c r="AH35" s="346"/>
      <c r="AI35" s="346"/>
      <c r="AJ35" s="346"/>
      <c r="AK35" s="346"/>
      <c r="AL35" s="346"/>
      <c r="AM35" s="346"/>
      <c r="AN35" s="346"/>
      <c r="AO35" s="346"/>
      <c r="AP35" s="346"/>
      <c r="AQ35" s="163"/>
      <c r="AR35" s="346"/>
      <c r="AS35" s="346"/>
      <c r="AT35" s="346"/>
      <c r="AU35" s="346"/>
      <c r="AV35" s="346"/>
      <c r="AW35" s="346"/>
      <c r="AX35" s="346"/>
      <c r="AY35" s="346"/>
      <c r="AZ35" s="346"/>
      <c r="BA35" s="163"/>
    </row>
    <row r="36" spans="1:53" ht="15" customHeight="1" x14ac:dyDescent="0.25">
      <c r="A36" s="327" t="s">
        <v>112</v>
      </c>
      <c r="B36" s="49"/>
      <c r="C36" s="9"/>
      <c r="D36" s="9"/>
      <c r="E36" s="149">
        <f>SUM(E32,E34)</f>
        <v>0</v>
      </c>
      <c r="F36" s="153"/>
      <c r="G36" s="294"/>
      <c r="H36" s="149" t="str">
        <f>IF(AND(ISBLANK(H32),ISBLANK(H34)),"",H32+H34)</f>
        <v/>
      </c>
      <c r="I36" s="346"/>
      <c r="J36" s="149" t="str">
        <f>IF(AND(ISBLANK(J32),ISBLANK(J34)),"",J32+J34)</f>
        <v/>
      </c>
      <c r="K36" s="346"/>
      <c r="L36" s="149" t="str">
        <f>IF(AND(ISBLANK(L32),ISBLANK(L34)),"",L32+L34)</f>
        <v/>
      </c>
      <c r="M36" s="346"/>
      <c r="N36" s="149" t="str">
        <f>IF(AND(ISBLANK(N32),ISBLANK(N34)),"",N32+N34)</f>
        <v/>
      </c>
      <c r="O36" s="346"/>
      <c r="P36" s="149" t="str">
        <f>IF(AND(ISBLANK(P32),ISBLANK(P34)),"",P32+P34)</f>
        <v/>
      </c>
      <c r="Q36" s="346"/>
      <c r="R36" s="149" t="str">
        <f>IF(AND(ISBLANK(R32),ISBLANK(R34)),"",R32+R34)</f>
        <v/>
      </c>
      <c r="S36" s="346"/>
      <c r="T36" s="149" t="str">
        <f>IF(AND(ISBLANK(T32),ISBLANK(T34)),"",T32+T34)</f>
        <v/>
      </c>
      <c r="U36" s="346"/>
      <c r="V36" s="149" t="str">
        <f>IF(AND(ISBLANK(V32),ISBLANK(V34)),"",V32+V34)</f>
        <v/>
      </c>
      <c r="W36" s="346"/>
      <c r="X36" s="149" t="str">
        <f>IF(AND(ISBLANK(X32),ISBLANK(X34)),"",X32+X34)</f>
        <v/>
      </c>
      <c r="Y36" s="163"/>
      <c r="Z36" s="149" t="str">
        <f>IF(AND(ISBLANK(Z32),ISBLANK(Z34)),"",Z32+Z34)</f>
        <v/>
      </c>
      <c r="AA36" s="346"/>
      <c r="AB36" s="149" t="str">
        <f>IF(AND(ISBLANK(AB32),ISBLANK(AB34)),"",AB32+AB34)</f>
        <v/>
      </c>
      <c r="AC36" s="346"/>
      <c r="AD36" s="149" t="str">
        <f>IF(AND(ISBLANK(AD32),ISBLANK(AD34)),"",AD32+AD34)</f>
        <v/>
      </c>
      <c r="AE36" s="346"/>
      <c r="AF36" s="149" t="str">
        <f>IF(AND(ISBLANK(AF32),ISBLANK(AF34)),"",AF32+AF34)</f>
        <v/>
      </c>
      <c r="AG36" s="346"/>
      <c r="AH36" s="149" t="str">
        <f>IF(AND(ISBLANK(AH32),ISBLANK(AH34)),"",AH32+AH34)</f>
        <v/>
      </c>
      <c r="AI36" s="346"/>
      <c r="AJ36" s="149" t="str">
        <f>IF(AND(ISBLANK(AJ32),ISBLANK(AJ34)),"",AJ32+AJ34)</f>
        <v/>
      </c>
      <c r="AK36" s="346"/>
      <c r="AL36" s="149" t="str">
        <f>IF(AND(ISBLANK(AL32),ISBLANK(AL34)),"",AL32+AL34)</f>
        <v/>
      </c>
      <c r="AM36" s="346"/>
      <c r="AN36" s="149" t="str">
        <f>IF(AND(ISBLANK(AN32),ISBLANK(AN34)),"",AN32+AN34)</f>
        <v/>
      </c>
      <c r="AO36" s="346"/>
      <c r="AP36" s="149" t="str">
        <f>IF(AND(ISBLANK(AP32),ISBLANK(AP34)),"",AP32+AP34)</f>
        <v/>
      </c>
      <c r="AQ36" s="163"/>
      <c r="AR36" s="149" t="str">
        <f>IF(AND(ISBLANK(AR32),ISBLANK(AR34)),"",AR32+AR34)</f>
        <v/>
      </c>
      <c r="AS36" s="346"/>
      <c r="AT36" s="149" t="str">
        <f>IF(AND(ISBLANK(AT32),ISBLANK(AT34)),"",AT32+AT34)</f>
        <v/>
      </c>
      <c r="AU36" s="346"/>
      <c r="AV36" s="149" t="str">
        <f>IF(AND(ISBLANK(AV32),ISBLANK(AV34)),"",AV32+AV34)</f>
        <v/>
      </c>
      <c r="AW36" s="346"/>
      <c r="AX36" s="149" t="str">
        <f>IF(AND(ISBLANK(AX32),ISBLANK(AX34)),"",AX32+AX34)</f>
        <v/>
      </c>
      <c r="AY36" s="346"/>
      <c r="AZ36" s="149" t="str">
        <f>IF(AND(ISBLANK(AZ32),ISBLANK(AZ34)),"",AZ32+AZ34)</f>
        <v/>
      </c>
      <c r="BA36" s="163"/>
    </row>
    <row r="37" spans="1:53" ht="9" customHeight="1" x14ac:dyDescent="0.25">
      <c r="A37" s="46"/>
      <c r="B37" s="155"/>
      <c r="C37" s="9"/>
      <c r="D37" s="9"/>
      <c r="E37" s="156"/>
      <c r="F37" s="157"/>
      <c r="G37" s="294"/>
      <c r="H37" s="346"/>
      <c r="I37" s="346"/>
      <c r="J37" s="346"/>
      <c r="K37" s="346"/>
      <c r="L37" s="346"/>
      <c r="M37" s="346"/>
      <c r="N37" s="346"/>
      <c r="O37" s="346"/>
      <c r="P37" s="346"/>
      <c r="Q37" s="346"/>
      <c r="R37" s="346"/>
      <c r="S37" s="346"/>
      <c r="T37" s="346"/>
      <c r="U37" s="346"/>
      <c r="V37" s="346"/>
      <c r="W37" s="346"/>
      <c r="X37" s="346"/>
      <c r="Y37" s="163"/>
      <c r="Z37" s="346"/>
      <c r="AA37" s="346"/>
      <c r="AB37" s="346"/>
      <c r="AC37" s="346"/>
      <c r="AD37" s="346"/>
      <c r="AE37" s="346"/>
      <c r="AF37" s="346"/>
      <c r="AG37" s="346"/>
      <c r="AH37" s="346"/>
      <c r="AI37" s="346"/>
      <c r="AJ37" s="346"/>
      <c r="AK37" s="346"/>
      <c r="AL37" s="346"/>
      <c r="AM37" s="346"/>
      <c r="AN37" s="346"/>
      <c r="AO37" s="346"/>
      <c r="AP37" s="346"/>
      <c r="AQ37" s="163"/>
      <c r="AR37" s="346"/>
      <c r="AS37" s="346"/>
      <c r="AT37" s="346"/>
      <c r="AU37" s="346"/>
      <c r="AV37" s="346"/>
      <c r="AW37" s="346"/>
      <c r="AX37" s="346"/>
      <c r="AY37" s="346"/>
      <c r="AZ37" s="346"/>
      <c r="BA37" s="163"/>
    </row>
    <row r="38" spans="1:53" ht="9" customHeight="1" x14ac:dyDescent="0.25">
      <c r="A38" s="46"/>
      <c r="B38" s="155"/>
      <c r="C38" s="9"/>
      <c r="D38" s="9"/>
      <c r="E38" s="156"/>
      <c r="F38" s="157"/>
      <c r="G38" s="294"/>
      <c r="H38" s="346"/>
      <c r="I38" s="346"/>
      <c r="J38" s="346"/>
      <c r="K38" s="346"/>
      <c r="L38" s="346"/>
      <c r="M38" s="346"/>
      <c r="N38" s="346"/>
      <c r="O38" s="346"/>
      <c r="P38" s="346"/>
      <c r="Q38" s="346"/>
      <c r="R38" s="346"/>
      <c r="S38" s="346"/>
      <c r="T38" s="346"/>
      <c r="U38" s="346"/>
      <c r="V38" s="346"/>
      <c r="W38" s="346"/>
      <c r="X38" s="346"/>
      <c r="Y38" s="163"/>
      <c r="Z38" s="346"/>
      <c r="AA38" s="346"/>
      <c r="AB38" s="346"/>
      <c r="AC38" s="346"/>
      <c r="AD38" s="346"/>
      <c r="AE38" s="346"/>
      <c r="AF38" s="346"/>
      <c r="AG38" s="346"/>
      <c r="AH38" s="346"/>
      <c r="AI38" s="346"/>
      <c r="AJ38" s="346"/>
      <c r="AK38" s="346"/>
      <c r="AL38" s="346"/>
      <c r="AM38" s="346"/>
      <c r="AN38" s="346"/>
      <c r="AO38" s="346"/>
      <c r="AP38" s="346"/>
      <c r="AQ38" s="163"/>
      <c r="AR38" s="346"/>
      <c r="AS38" s="346"/>
      <c r="AT38" s="346"/>
      <c r="AU38" s="346"/>
      <c r="AV38" s="346"/>
      <c r="AW38" s="346"/>
      <c r="AX38" s="346"/>
      <c r="AY38" s="346"/>
      <c r="AZ38" s="346"/>
      <c r="BA38" s="163"/>
    </row>
    <row r="39" spans="1:53" ht="15" customHeight="1" x14ac:dyDescent="0.25">
      <c r="A39" s="7" t="s">
        <v>114</v>
      </c>
      <c r="B39" s="161"/>
      <c r="C39" s="9"/>
      <c r="D39" s="9"/>
      <c r="E39" s="113"/>
      <c r="F39" s="153"/>
      <c r="G39" s="294"/>
      <c r="H39" s="346"/>
      <c r="I39" s="346"/>
      <c r="J39" s="346"/>
      <c r="K39" s="346"/>
      <c r="L39" s="346"/>
      <c r="M39" s="346"/>
      <c r="N39" s="346"/>
      <c r="O39" s="346"/>
      <c r="P39" s="346"/>
      <c r="Q39" s="346"/>
      <c r="R39" s="346"/>
      <c r="S39" s="346"/>
      <c r="T39" s="346"/>
      <c r="U39" s="346"/>
      <c r="V39" s="346"/>
      <c r="W39" s="346"/>
      <c r="X39" s="346"/>
      <c r="Y39" s="163"/>
      <c r="Z39" s="346"/>
      <c r="AA39" s="346"/>
      <c r="AB39" s="346"/>
      <c r="AC39" s="346"/>
      <c r="AD39" s="346"/>
      <c r="AE39" s="346"/>
      <c r="AF39" s="346"/>
      <c r="AG39" s="346"/>
      <c r="AH39" s="346"/>
      <c r="AI39" s="346"/>
      <c r="AJ39" s="346"/>
      <c r="AK39" s="346"/>
      <c r="AL39" s="346"/>
      <c r="AM39" s="346"/>
      <c r="AN39" s="346"/>
      <c r="AO39" s="346"/>
      <c r="AP39" s="346"/>
      <c r="AQ39" s="163"/>
      <c r="AR39" s="346"/>
      <c r="AS39" s="346"/>
      <c r="AT39" s="346"/>
      <c r="AU39" s="346"/>
      <c r="AV39" s="346"/>
      <c r="AW39" s="346"/>
      <c r="AX39" s="346"/>
      <c r="AY39" s="346"/>
      <c r="AZ39" s="346"/>
      <c r="BA39" s="163"/>
    </row>
    <row r="40" spans="1:53" ht="9" customHeight="1" x14ac:dyDescent="0.25">
      <c r="A40" s="46"/>
      <c r="B40" s="155"/>
      <c r="C40" s="9"/>
      <c r="D40" s="9"/>
      <c r="E40" s="156"/>
      <c r="F40" s="157"/>
      <c r="G40" s="294"/>
      <c r="H40" s="346"/>
      <c r="I40" s="346"/>
      <c r="J40" s="346"/>
      <c r="K40" s="346"/>
      <c r="L40" s="346"/>
      <c r="M40" s="346"/>
      <c r="N40" s="346"/>
      <c r="O40" s="346"/>
      <c r="P40" s="346"/>
      <c r="Q40" s="346"/>
      <c r="R40" s="346"/>
      <c r="S40" s="346"/>
      <c r="T40" s="346"/>
      <c r="U40" s="346"/>
      <c r="V40" s="346"/>
      <c r="W40" s="346"/>
      <c r="X40" s="346"/>
      <c r="Y40" s="163"/>
      <c r="Z40" s="346"/>
      <c r="AA40" s="346"/>
      <c r="AB40" s="346"/>
      <c r="AC40" s="346"/>
      <c r="AD40" s="346"/>
      <c r="AE40" s="346"/>
      <c r="AF40" s="346"/>
      <c r="AG40" s="346"/>
      <c r="AH40" s="346"/>
      <c r="AI40" s="346"/>
      <c r="AJ40" s="346"/>
      <c r="AK40" s="346"/>
      <c r="AL40" s="346"/>
      <c r="AM40" s="346"/>
      <c r="AN40" s="346"/>
      <c r="AO40" s="346"/>
      <c r="AP40" s="346"/>
      <c r="AQ40" s="163"/>
      <c r="AR40" s="346"/>
      <c r="AS40" s="346"/>
      <c r="AT40" s="346"/>
      <c r="AU40" s="346"/>
      <c r="AV40" s="346"/>
      <c r="AW40" s="346"/>
      <c r="AX40" s="346"/>
      <c r="AY40" s="346"/>
      <c r="AZ40" s="346"/>
      <c r="BA40" s="163"/>
    </row>
    <row r="41" spans="1:53" ht="18" customHeight="1" x14ac:dyDescent="0.25">
      <c r="A41" s="160"/>
      <c r="B41" s="15" t="s">
        <v>27</v>
      </c>
      <c r="C41" s="9"/>
      <c r="D41" s="9"/>
      <c r="E41" s="149" t="str">
        <f>IF(AND(ISBLANK(H41),ISBLANK(J41),ISBLANK(L41),ISBLANK(N41),ISBLANK(P41),ISBLANK(R41),ISBLANK(T41),ISBLANK(V41),ISBLANK(X41),ISBLANK(Z41),ISBLANK(AB41),ISBLANK(AD41),ISBLANK(AF41),ISBLANK(AH41),ISBLANK(AJ41),ISBLANK(AL41),ISBLANK(AN41),ISBLANK(AP41),ISBLANK(AR41),ISBLANK(AT41),ISBLANK(BD41),ISBLANK(BF41),ISBLANK(BH41),ISBLANK(AV41),ISBLANK(AX41),ISBLANK(AZ41),ISBLANK(BB41)),"",H41+J41+L41+N41+P41+R41+T41+V41+X41+Z41+AB41+AD41+AF41+AH41+AJ41+AL41+AN41+AP41+AR41+AT41+BD41+BF41+BH41+AV41+AX41+AZ41+BB41)</f>
        <v/>
      </c>
      <c r="F41" s="153"/>
      <c r="G41" s="294"/>
      <c r="H41" s="158"/>
      <c r="I41" s="346"/>
      <c r="J41" s="158"/>
      <c r="K41" s="346"/>
      <c r="L41" s="158"/>
      <c r="M41" s="346"/>
      <c r="N41" s="158"/>
      <c r="O41" s="346"/>
      <c r="P41" s="158"/>
      <c r="Q41" s="346"/>
      <c r="R41" s="158"/>
      <c r="S41" s="346"/>
      <c r="T41" s="158"/>
      <c r="U41" s="346"/>
      <c r="V41" s="158"/>
      <c r="W41" s="346"/>
      <c r="X41" s="158"/>
      <c r="Y41" s="163"/>
      <c r="Z41" s="158"/>
      <c r="AA41" s="346"/>
      <c r="AB41" s="158"/>
      <c r="AC41" s="346"/>
      <c r="AD41" s="158"/>
      <c r="AE41" s="346"/>
      <c r="AF41" s="158"/>
      <c r="AG41" s="346"/>
      <c r="AH41" s="158"/>
      <c r="AI41" s="346"/>
      <c r="AJ41" s="158"/>
      <c r="AK41" s="346"/>
      <c r="AL41" s="158"/>
      <c r="AM41" s="346"/>
      <c r="AN41" s="158"/>
      <c r="AO41" s="346"/>
      <c r="AP41" s="158"/>
      <c r="AQ41" s="163"/>
      <c r="AR41" s="158"/>
      <c r="AS41" s="346"/>
      <c r="AT41" s="158"/>
      <c r="AU41" s="346"/>
      <c r="AV41" s="158"/>
      <c r="AW41" s="346"/>
      <c r="AX41" s="158"/>
      <c r="AY41" s="346"/>
      <c r="AZ41" s="158"/>
      <c r="BA41" s="163"/>
    </row>
    <row r="42" spans="1:53" ht="9" customHeight="1" x14ac:dyDescent="0.25">
      <c r="A42" s="46"/>
      <c r="B42" s="155"/>
      <c r="C42" s="9"/>
      <c r="D42" s="9"/>
      <c r="E42" s="156"/>
      <c r="F42" s="157"/>
      <c r="G42" s="294"/>
      <c r="H42" s="346"/>
      <c r="I42" s="346"/>
      <c r="J42" s="346"/>
      <c r="K42" s="346"/>
      <c r="L42" s="346"/>
      <c r="M42" s="346"/>
      <c r="N42" s="346"/>
      <c r="O42" s="346"/>
      <c r="P42" s="346"/>
      <c r="Q42" s="346"/>
      <c r="R42" s="346"/>
      <c r="S42" s="346"/>
      <c r="T42" s="346"/>
      <c r="U42" s="346"/>
      <c r="V42" s="346"/>
      <c r="W42" s="346"/>
      <c r="X42" s="346"/>
      <c r="Y42" s="163"/>
      <c r="Z42" s="346"/>
      <c r="AA42" s="346"/>
      <c r="AB42" s="346"/>
      <c r="AC42" s="346"/>
      <c r="AD42" s="346"/>
      <c r="AE42" s="346"/>
      <c r="AF42" s="346"/>
      <c r="AG42" s="346"/>
      <c r="AH42" s="346"/>
      <c r="AI42" s="346"/>
      <c r="AJ42" s="346"/>
      <c r="AK42" s="346"/>
      <c r="AL42" s="346"/>
      <c r="AM42" s="346"/>
      <c r="AN42" s="346"/>
      <c r="AO42" s="346"/>
      <c r="AP42" s="346"/>
      <c r="AQ42" s="163"/>
      <c r="AR42" s="346"/>
      <c r="AS42" s="346"/>
      <c r="AT42" s="346"/>
      <c r="AU42" s="346"/>
      <c r="AV42" s="346"/>
      <c r="AW42" s="346"/>
      <c r="AX42" s="346"/>
      <c r="AY42" s="346"/>
      <c r="AZ42" s="346"/>
      <c r="BA42" s="163"/>
    </row>
    <row r="43" spans="1:53" ht="15" customHeight="1" x14ac:dyDescent="0.25">
      <c r="A43" s="160"/>
      <c r="B43" s="15" t="s">
        <v>28</v>
      </c>
      <c r="C43" s="9"/>
      <c r="D43" s="9"/>
      <c r="E43" s="149" t="str">
        <f>IF(AND(ISBLANK(H43),ISBLANK(J43),ISBLANK(L43),ISBLANK(N43),ISBLANK(P43),ISBLANK(R43),ISBLANK(T43),ISBLANK(V43),ISBLANK(X43),ISBLANK(Z43),ISBLANK(AB43),ISBLANK(AD43),ISBLANK(AF43),ISBLANK(AH43),ISBLANK(AJ43),ISBLANK(AL43),ISBLANK(AN43),ISBLANK(AP43),ISBLANK(AR43),ISBLANK(AT43),ISBLANK(BD43),ISBLANK(BF43),ISBLANK(BH43),ISBLANK(AV43),ISBLANK(AX43),ISBLANK(AZ43),ISBLANK(BB43)),"",H43+J43+L43+N43+P43+R43+T43+V43+X43+Z43+AB43+AD43+AF43+AH43+AJ43+AL43+AN43+AP43+AR43+AT43+BD43+BF43+BH43+AV43+AX43+AZ43+BB43)</f>
        <v/>
      </c>
      <c r="F43" s="153"/>
      <c r="G43" s="294"/>
      <c r="H43" s="158"/>
      <c r="I43" s="346"/>
      <c r="J43" s="158"/>
      <c r="K43" s="346"/>
      <c r="L43" s="158"/>
      <c r="M43" s="346"/>
      <c r="N43" s="158"/>
      <c r="O43" s="346"/>
      <c r="P43" s="158"/>
      <c r="Q43" s="346"/>
      <c r="R43" s="158"/>
      <c r="S43" s="346"/>
      <c r="T43" s="158"/>
      <c r="U43" s="346"/>
      <c r="V43" s="158"/>
      <c r="W43" s="346"/>
      <c r="X43" s="158"/>
      <c r="Y43" s="163"/>
      <c r="Z43" s="158"/>
      <c r="AA43" s="346"/>
      <c r="AB43" s="158"/>
      <c r="AC43" s="346"/>
      <c r="AD43" s="158"/>
      <c r="AE43" s="346"/>
      <c r="AF43" s="158"/>
      <c r="AG43" s="346"/>
      <c r="AH43" s="158"/>
      <c r="AI43" s="346"/>
      <c r="AJ43" s="158"/>
      <c r="AK43" s="346"/>
      <c r="AL43" s="158"/>
      <c r="AM43" s="346"/>
      <c r="AN43" s="158"/>
      <c r="AO43" s="346"/>
      <c r="AP43" s="158"/>
      <c r="AQ43" s="163"/>
      <c r="AR43" s="158"/>
      <c r="AS43" s="346"/>
      <c r="AT43" s="158"/>
      <c r="AU43" s="346"/>
      <c r="AV43" s="158"/>
      <c r="AW43" s="346"/>
      <c r="AX43" s="158"/>
      <c r="AY43" s="346"/>
      <c r="AZ43" s="158"/>
      <c r="BA43" s="163"/>
    </row>
    <row r="44" spans="1:53" ht="9" customHeight="1" x14ac:dyDescent="0.25">
      <c r="A44" s="46"/>
      <c r="B44" s="155"/>
      <c r="C44" s="9"/>
      <c r="D44" s="9"/>
      <c r="E44" s="156"/>
      <c r="F44" s="157"/>
      <c r="G44" s="294"/>
      <c r="H44" s="346"/>
      <c r="I44" s="346"/>
      <c r="J44" s="346"/>
      <c r="K44" s="346"/>
      <c r="L44" s="346"/>
      <c r="M44" s="346"/>
      <c r="N44" s="346"/>
      <c r="O44" s="346"/>
      <c r="P44" s="346"/>
      <c r="Q44" s="346"/>
      <c r="R44" s="346"/>
      <c r="S44" s="346"/>
      <c r="T44" s="346"/>
      <c r="U44" s="346"/>
      <c r="V44" s="346"/>
      <c r="W44" s="346"/>
      <c r="X44" s="346"/>
      <c r="Y44" s="163"/>
      <c r="Z44" s="346"/>
      <c r="AA44" s="346"/>
      <c r="AB44" s="346"/>
      <c r="AC44" s="346"/>
      <c r="AD44" s="346"/>
      <c r="AE44" s="346"/>
      <c r="AF44" s="346"/>
      <c r="AG44" s="346"/>
      <c r="AH44" s="346"/>
      <c r="AI44" s="346"/>
      <c r="AJ44" s="346"/>
      <c r="AK44" s="346"/>
      <c r="AL44" s="346"/>
      <c r="AM44" s="346"/>
      <c r="AN44" s="346"/>
      <c r="AO44" s="346"/>
      <c r="AP44" s="346"/>
      <c r="AQ44" s="163"/>
      <c r="AR44" s="346"/>
      <c r="AS44" s="346"/>
      <c r="AT44" s="346"/>
      <c r="AU44" s="346"/>
      <c r="AV44" s="346"/>
      <c r="AW44" s="346"/>
      <c r="AX44" s="346"/>
      <c r="AY44" s="346"/>
      <c r="AZ44" s="346"/>
      <c r="BA44" s="163"/>
    </row>
    <row r="45" spans="1:53" ht="17.25" customHeight="1" x14ac:dyDescent="0.25">
      <c r="A45" s="327" t="s">
        <v>31</v>
      </c>
      <c r="B45" s="49"/>
      <c r="C45" s="9"/>
      <c r="D45" s="9"/>
      <c r="E45" s="149">
        <f>SUM(E41,E43)</f>
        <v>0</v>
      </c>
      <c r="F45" s="153"/>
      <c r="G45" s="294"/>
      <c r="H45" s="149" t="str">
        <f>IF(AND(ISBLANK(H41),ISBLANK(H43)),"",H41+H43)</f>
        <v/>
      </c>
      <c r="I45" s="346"/>
      <c r="J45" s="149" t="str">
        <f>IF(AND(ISBLANK(J41),ISBLANK(J43)),"",J41+J43)</f>
        <v/>
      </c>
      <c r="K45" s="346"/>
      <c r="L45" s="149" t="str">
        <f>IF(AND(ISBLANK(L41),ISBLANK(L43)),"",L41+L43)</f>
        <v/>
      </c>
      <c r="M45" s="346"/>
      <c r="N45" s="149" t="str">
        <f>IF(AND(ISBLANK(N41),ISBLANK(N43)),"",N41+N43)</f>
        <v/>
      </c>
      <c r="O45" s="346"/>
      <c r="P45" s="149" t="str">
        <f>IF(AND(ISBLANK(P41),ISBLANK(P43)),"",P41+P43)</f>
        <v/>
      </c>
      <c r="Q45" s="346"/>
      <c r="R45" s="149" t="str">
        <f>IF(AND(ISBLANK(R41),ISBLANK(R43)),"",R41+R43)</f>
        <v/>
      </c>
      <c r="S45" s="346"/>
      <c r="T45" s="149" t="str">
        <f>IF(AND(ISBLANK(T41),ISBLANK(T43)),"",T41+T43)</f>
        <v/>
      </c>
      <c r="U45" s="346"/>
      <c r="V45" s="149" t="str">
        <f>IF(AND(ISBLANK(V41),ISBLANK(V43)),"",V41+V43)</f>
        <v/>
      </c>
      <c r="W45" s="346"/>
      <c r="X45" s="149" t="str">
        <f>IF(AND(ISBLANK(X41),ISBLANK(X43)),"",X41+X43)</f>
        <v/>
      </c>
      <c r="Y45" s="163"/>
      <c r="Z45" s="149" t="str">
        <f>IF(AND(ISBLANK(Z41),ISBLANK(Z43)),"",Z41+Z43)</f>
        <v/>
      </c>
      <c r="AA45" s="346"/>
      <c r="AB45" s="149" t="str">
        <f>IF(AND(ISBLANK(AB41),ISBLANK(AB43)),"",AB41+AB43)</f>
        <v/>
      </c>
      <c r="AC45" s="346"/>
      <c r="AD45" s="149" t="str">
        <f>IF(AND(ISBLANK(AD41),ISBLANK(AD43)),"",AD41+AD43)</f>
        <v/>
      </c>
      <c r="AE45" s="346"/>
      <c r="AF45" s="149" t="str">
        <f>IF(AND(ISBLANK(AF41),ISBLANK(AF43)),"",AF41+AF43)</f>
        <v/>
      </c>
      <c r="AG45" s="346"/>
      <c r="AH45" s="149" t="str">
        <f>IF(AND(ISBLANK(AH41),ISBLANK(AH43)),"",AH41+AH43)</f>
        <v/>
      </c>
      <c r="AI45" s="346"/>
      <c r="AJ45" s="149" t="str">
        <f>IF(AND(ISBLANK(AJ41),ISBLANK(AJ43)),"",AJ41+AJ43)</f>
        <v/>
      </c>
      <c r="AK45" s="346"/>
      <c r="AL45" s="149" t="str">
        <f>IF(AND(ISBLANK(AL41),ISBLANK(AL43)),"",AL41+AL43)</f>
        <v/>
      </c>
      <c r="AM45" s="346"/>
      <c r="AN45" s="149" t="str">
        <f>IF(AND(ISBLANK(AN41),ISBLANK(AN43)),"",AN41+AN43)</f>
        <v/>
      </c>
      <c r="AO45" s="346"/>
      <c r="AP45" s="149" t="str">
        <f>IF(AND(ISBLANK(AP41),ISBLANK(AP43)),"",AP41+AP43)</f>
        <v/>
      </c>
      <c r="AQ45" s="163"/>
      <c r="AR45" s="149" t="str">
        <f>IF(AND(ISBLANK(AR41),ISBLANK(AR43)),"",AR41+AR43)</f>
        <v/>
      </c>
      <c r="AS45" s="346"/>
      <c r="AT45" s="149" t="str">
        <f>IF(AND(ISBLANK(AT41),ISBLANK(AT43)),"",AT41+AT43)</f>
        <v/>
      </c>
      <c r="AU45" s="346"/>
      <c r="AV45" s="149" t="str">
        <f>IF(AND(ISBLANK(AV41),ISBLANK(AV43)),"",AV41+AV43)</f>
        <v/>
      </c>
      <c r="AW45" s="346"/>
      <c r="AX45" s="149" t="str">
        <f>IF(AND(ISBLANK(AX41),ISBLANK(AX43)),"",AX41+AX43)</f>
        <v/>
      </c>
      <c r="AY45" s="346"/>
      <c r="AZ45" s="149" t="str">
        <f>IF(AND(ISBLANK(AZ41),ISBLANK(AZ43)),"",AZ41+AZ43)</f>
        <v/>
      </c>
      <c r="BA45" s="163"/>
    </row>
    <row r="46" spans="1:53" ht="9" customHeight="1" x14ac:dyDescent="0.25">
      <c r="A46" s="46"/>
      <c r="B46" s="155"/>
      <c r="C46" s="9"/>
      <c r="D46" s="9"/>
      <c r="E46" s="156"/>
      <c r="F46" s="157"/>
      <c r="G46" s="294"/>
      <c r="H46" s="346"/>
      <c r="I46" s="346"/>
      <c r="J46" s="346"/>
      <c r="K46" s="346"/>
      <c r="L46" s="346"/>
      <c r="M46" s="346"/>
      <c r="N46" s="346"/>
      <c r="O46" s="346"/>
      <c r="P46" s="346"/>
      <c r="Q46" s="346"/>
      <c r="R46" s="346"/>
      <c r="S46" s="346"/>
      <c r="T46" s="346"/>
      <c r="U46" s="346"/>
      <c r="V46" s="346"/>
      <c r="W46" s="346"/>
      <c r="X46" s="346"/>
      <c r="Y46" s="163"/>
      <c r="Z46" s="346"/>
      <c r="AA46" s="346"/>
      <c r="AB46" s="346"/>
      <c r="AC46" s="346"/>
      <c r="AD46" s="346"/>
      <c r="AE46" s="346"/>
      <c r="AF46" s="346"/>
      <c r="AG46" s="346"/>
      <c r="AH46" s="346"/>
      <c r="AI46" s="346"/>
      <c r="AJ46" s="346"/>
      <c r="AK46" s="346"/>
      <c r="AL46" s="346"/>
      <c r="AM46" s="346"/>
      <c r="AN46" s="346"/>
      <c r="AO46" s="346"/>
      <c r="AP46" s="346"/>
      <c r="AQ46" s="163"/>
      <c r="AR46" s="346"/>
      <c r="AS46" s="346"/>
      <c r="AT46" s="346"/>
      <c r="AU46" s="346"/>
      <c r="AV46" s="346"/>
      <c r="AW46" s="346"/>
      <c r="AX46" s="346"/>
      <c r="AY46" s="346"/>
      <c r="AZ46" s="346"/>
      <c r="BA46" s="163"/>
    </row>
    <row r="47" spans="1:53" s="1" customFormat="1" ht="17.25" customHeight="1" x14ac:dyDescent="0.25">
      <c r="A47" s="46" t="s">
        <v>36</v>
      </c>
      <c r="B47" s="49"/>
      <c r="C47" s="9"/>
      <c r="D47" s="113">
        <f>SUM(H47,J47,L47,N47,P47,R47,T47,V47,X47,Z47,AB47,AD47,AF47,AH47,AJ47,AL47,AP47,AR47,AT47,AN47,AV47,AX47,AZ47)</f>
        <v>0</v>
      </c>
      <c r="E47" s="148">
        <f>SUM(E45,E36,E27,E10)</f>
        <v>0</v>
      </c>
      <c r="F47" s="153"/>
      <c r="G47" s="347"/>
      <c r="H47" s="148">
        <f>SUM(H45,H36,H27,H10)</f>
        <v>0</v>
      </c>
      <c r="I47" s="331"/>
      <c r="J47" s="148">
        <f>SUM(J45,J36,J27,J10)</f>
        <v>0</v>
      </c>
      <c r="K47" s="331"/>
      <c r="L47" s="148">
        <f>SUM(L45,L36,L27,L10)</f>
        <v>0</v>
      </c>
      <c r="M47" s="331"/>
      <c r="N47" s="148">
        <f>SUM(N45,N36,N27,N10)</f>
        <v>0</v>
      </c>
      <c r="O47" s="331"/>
      <c r="P47" s="148">
        <f>SUM(P45,P36,P27,P10)</f>
        <v>0</v>
      </c>
      <c r="Q47" s="331"/>
      <c r="R47" s="148">
        <f>SUM(R45,R36,R27,R10)</f>
        <v>0</v>
      </c>
      <c r="S47" s="331"/>
      <c r="T47" s="148">
        <f>SUM(T45,T36,T27,T10)</f>
        <v>0</v>
      </c>
      <c r="U47" s="331"/>
      <c r="V47" s="148">
        <f>SUM(V45,V36,V27,V10)</f>
        <v>0</v>
      </c>
      <c r="W47" s="331"/>
      <c r="X47" s="148">
        <f>SUM(X45,X36,X27,X10)</f>
        <v>0</v>
      </c>
      <c r="Y47" s="332"/>
      <c r="Z47" s="148">
        <f>SUM(Z45,Z36,Z27,Z10)</f>
        <v>0</v>
      </c>
      <c r="AA47" s="331"/>
      <c r="AB47" s="148">
        <f>SUM(AB45,AB36,AB27,AB10)</f>
        <v>0</v>
      </c>
      <c r="AC47" s="331"/>
      <c r="AD47" s="148">
        <f>SUM(AD45,AD36,AD27,AD10)</f>
        <v>0</v>
      </c>
      <c r="AE47" s="331"/>
      <c r="AF47" s="148">
        <f>SUM(AF45,AF36,AF27,AF10)</f>
        <v>0</v>
      </c>
      <c r="AG47" s="331"/>
      <c r="AH47" s="148">
        <f>SUM(AH45,AH36,AH27,AH10)</f>
        <v>0</v>
      </c>
      <c r="AI47" s="331"/>
      <c r="AJ47" s="148">
        <f>SUM(AJ45,AJ36,AJ27,AJ10)</f>
        <v>0</v>
      </c>
      <c r="AK47" s="331"/>
      <c r="AL47" s="148">
        <f>SUM(AL45,AL36,AL27,AL10)</f>
        <v>0</v>
      </c>
      <c r="AM47" s="331"/>
      <c r="AN47" s="148">
        <f>SUM(AN45,AN36,AN27,AN10)</f>
        <v>0</v>
      </c>
      <c r="AO47" s="331"/>
      <c r="AP47" s="148">
        <f>SUM(AP45,AP36,AP27,AP10)</f>
        <v>0</v>
      </c>
      <c r="AQ47" s="332"/>
      <c r="AR47" s="148">
        <f>SUM(AR45,AR36,AR27,AR10)</f>
        <v>0</v>
      </c>
      <c r="AS47" s="331"/>
      <c r="AT47" s="148">
        <f>SUM(AT45,AT36,AT27,AT10)</f>
        <v>0</v>
      </c>
      <c r="AU47" s="331"/>
      <c r="AV47" s="148">
        <f>SUM(AV45,AV36,AV27,AV10)</f>
        <v>0</v>
      </c>
      <c r="AW47" s="331"/>
      <c r="AX47" s="148">
        <f>SUM(AX45,AX36,AX27,AX10)</f>
        <v>0</v>
      </c>
      <c r="AY47" s="331"/>
      <c r="AZ47" s="148">
        <f>SUM(AZ45,AZ36,AZ27,AZ10)</f>
        <v>0</v>
      </c>
      <c r="BA47" s="332"/>
    </row>
    <row r="48" spans="1:53" ht="9" customHeight="1" x14ac:dyDescent="0.25">
      <c r="A48" s="46"/>
      <c r="B48" s="155"/>
      <c r="C48" s="9"/>
      <c r="D48" s="9"/>
      <c r="E48" s="156"/>
      <c r="F48" s="157"/>
      <c r="G48" s="294"/>
      <c r="H48" s="346"/>
      <c r="I48" s="346"/>
      <c r="J48" s="346"/>
      <c r="K48" s="346"/>
      <c r="L48" s="346"/>
      <c r="M48" s="346"/>
      <c r="N48" s="346"/>
      <c r="O48" s="346"/>
      <c r="P48" s="346"/>
      <c r="Q48" s="346"/>
      <c r="R48" s="346"/>
      <c r="S48" s="346"/>
      <c r="T48" s="346"/>
      <c r="U48" s="346"/>
      <c r="V48" s="346"/>
      <c r="W48" s="346"/>
      <c r="X48" s="346"/>
      <c r="Y48" s="163"/>
      <c r="Z48" s="346"/>
      <c r="AA48" s="346"/>
      <c r="AB48" s="346"/>
      <c r="AC48" s="346"/>
      <c r="AD48" s="346"/>
      <c r="AE48" s="346"/>
      <c r="AF48" s="346"/>
      <c r="AG48" s="346"/>
      <c r="AH48" s="346"/>
      <c r="AI48" s="346"/>
      <c r="AJ48" s="346"/>
      <c r="AK48" s="346"/>
      <c r="AL48" s="346"/>
      <c r="AM48" s="346"/>
      <c r="AN48" s="346"/>
      <c r="AO48" s="346"/>
      <c r="AP48" s="346"/>
      <c r="AQ48" s="163"/>
      <c r="AR48" s="346"/>
      <c r="AS48" s="346"/>
      <c r="AT48" s="346"/>
      <c r="AU48" s="346"/>
      <c r="AV48" s="346"/>
      <c r="AW48" s="346"/>
      <c r="AX48" s="346"/>
      <c r="AY48" s="346"/>
      <c r="AZ48" s="346"/>
      <c r="BA48" s="163"/>
    </row>
    <row r="49" spans="1:53" x14ac:dyDescent="0.25">
      <c r="A49" s="7" t="s">
        <v>29</v>
      </c>
      <c r="B49" s="161"/>
      <c r="C49" s="9"/>
      <c r="D49" s="9"/>
      <c r="E49" s="113"/>
      <c r="F49" s="153"/>
      <c r="G49" s="294"/>
      <c r="H49" s="346"/>
      <c r="I49" s="346"/>
      <c r="J49" s="346"/>
      <c r="K49" s="346"/>
      <c r="L49" s="346"/>
      <c r="M49" s="346"/>
      <c r="N49" s="346"/>
      <c r="O49" s="346"/>
      <c r="P49" s="346"/>
      <c r="Q49" s="346"/>
      <c r="R49" s="346"/>
      <c r="S49" s="346"/>
      <c r="T49" s="346"/>
      <c r="U49" s="346"/>
      <c r="V49" s="346"/>
      <c r="W49" s="346"/>
      <c r="X49" s="346"/>
      <c r="Y49" s="163"/>
      <c r="Z49" s="346"/>
      <c r="AA49" s="346"/>
      <c r="AB49" s="346"/>
      <c r="AC49" s="346"/>
      <c r="AD49" s="346"/>
      <c r="AE49" s="346"/>
      <c r="AF49" s="346"/>
      <c r="AG49" s="346"/>
      <c r="AH49" s="346"/>
      <c r="AI49" s="346"/>
      <c r="AJ49" s="346"/>
      <c r="AK49" s="346"/>
      <c r="AL49" s="346"/>
      <c r="AM49" s="346"/>
      <c r="AN49" s="346"/>
      <c r="AO49" s="346"/>
      <c r="AP49" s="346"/>
      <c r="AQ49" s="163"/>
      <c r="AR49" s="346"/>
      <c r="AS49" s="346"/>
      <c r="AT49" s="346"/>
      <c r="AU49" s="346"/>
      <c r="AV49" s="346"/>
      <c r="AW49" s="346"/>
      <c r="AX49" s="346"/>
      <c r="AY49" s="346"/>
      <c r="AZ49" s="346"/>
      <c r="BA49" s="163"/>
    </row>
    <row r="50" spans="1:53" ht="9" customHeight="1" x14ac:dyDescent="0.25">
      <c r="A50" s="46"/>
      <c r="B50" s="155"/>
      <c r="C50" s="9"/>
      <c r="D50" s="9"/>
      <c r="E50" s="156"/>
      <c r="F50" s="157"/>
      <c r="G50" s="294"/>
      <c r="H50" s="346"/>
      <c r="I50" s="346"/>
      <c r="J50" s="346"/>
      <c r="K50" s="346"/>
      <c r="L50" s="346"/>
      <c r="M50" s="346"/>
      <c r="N50" s="346"/>
      <c r="O50" s="346"/>
      <c r="P50" s="346"/>
      <c r="Q50" s="346"/>
      <c r="R50" s="346"/>
      <c r="S50" s="346"/>
      <c r="T50" s="346"/>
      <c r="U50" s="346"/>
      <c r="V50" s="346"/>
      <c r="W50" s="346"/>
      <c r="X50" s="346"/>
      <c r="Y50" s="163"/>
      <c r="Z50" s="346"/>
      <c r="AA50" s="346"/>
      <c r="AB50" s="346"/>
      <c r="AC50" s="346"/>
      <c r="AD50" s="346"/>
      <c r="AE50" s="346"/>
      <c r="AF50" s="346"/>
      <c r="AG50" s="346"/>
      <c r="AH50" s="346"/>
      <c r="AI50" s="346"/>
      <c r="AJ50" s="346"/>
      <c r="AK50" s="346"/>
      <c r="AL50" s="346"/>
      <c r="AM50" s="346"/>
      <c r="AN50" s="346"/>
      <c r="AO50" s="346"/>
      <c r="AP50" s="346"/>
      <c r="AQ50" s="163"/>
      <c r="AR50" s="346"/>
      <c r="AS50" s="346"/>
      <c r="AT50" s="346"/>
      <c r="AU50" s="346"/>
      <c r="AV50" s="346"/>
      <c r="AW50" s="346"/>
      <c r="AX50" s="346"/>
      <c r="AY50" s="346"/>
      <c r="AZ50" s="346"/>
      <c r="BA50" s="163"/>
    </row>
    <row r="51" spans="1:53" ht="15" customHeight="1" x14ac:dyDescent="0.25">
      <c r="A51" s="160"/>
      <c r="B51" s="15" t="s">
        <v>117</v>
      </c>
      <c r="C51" s="9"/>
      <c r="D51" s="9"/>
      <c r="E51" s="149" t="str">
        <f>IF(AND(ISBLANK(H51),ISBLANK(J51),ISBLANK(L51),ISBLANK(N51),ISBLANK(P51),ISBLANK(R51),ISBLANK(T51),ISBLANK(V51),ISBLANK(X51),ISBLANK(Z51),ISBLANK(AB51),ISBLANK(AD51),ISBLANK(AF51),ISBLANK(AH51),ISBLANK(AJ51),ISBLANK(AL51),ISBLANK(AN51),ISBLANK(AP51),ISBLANK(AR51),ISBLANK(AT51),ISBLANK(BD51),ISBLANK(BF51),ISBLANK(BH51),ISBLANK(AV51),ISBLANK(AX51),ISBLANK(AZ51),ISBLANK(BB51)),"",H51+J51+L51+N51+P51+R51+T51+V51+X51+Z51+AB51+AD51+AF51+AH51+AJ51+AL51+AN51+AP51+AR51+AT51+BD51+BF51+BH51+AV51+AX51+AZ51+BB51)</f>
        <v/>
      </c>
      <c r="F51" s="153"/>
      <c r="G51" s="346"/>
      <c r="H51" s="158"/>
      <c r="I51" s="346"/>
      <c r="J51" s="158"/>
      <c r="K51" s="346"/>
      <c r="L51" s="158"/>
      <c r="M51" s="346"/>
      <c r="N51" s="158"/>
      <c r="O51" s="346"/>
      <c r="P51" s="158"/>
      <c r="Q51" s="346"/>
      <c r="R51" s="158"/>
      <c r="S51" s="346"/>
      <c r="T51" s="158"/>
      <c r="U51" s="346"/>
      <c r="V51" s="158"/>
      <c r="W51" s="346"/>
      <c r="X51" s="158"/>
      <c r="Y51" s="163"/>
      <c r="Z51" s="158"/>
      <c r="AA51" s="346"/>
      <c r="AB51" s="158"/>
      <c r="AC51" s="346"/>
      <c r="AD51" s="158"/>
      <c r="AE51" s="346"/>
      <c r="AF51" s="158"/>
      <c r="AG51" s="346"/>
      <c r="AH51" s="158"/>
      <c r="AI51" s="346"/>
      <c r="AJ51" s="158"/>
      <c r="AK51" s="346"/>
      <c r="AL51" s="158"/>
      <c r="AM51" s="346"/>
      <c r="AN51" s="158"/>
      <c r="AO51" s="346"/>
      <c r="AP51" s="158"/>
      <c r="AQ51" s="163"/>
      <c r="AR51" s="158"/>
      <c r="AS51" s="346"/>
      <c r="AT51" s="158"/>
      <c r="AU51" s="346"/>
      <c r="AV51" s="158"/>
      <c r="AW51" s="346"/>
      <c r="AX51" s="158"/>
      <c r="AY51" s="346"/>
      <c r="AZ51" s="158"/>
      <c r="BA51" s="163"/>
    </row>
    <row r="52" spans="1:53" ht="9" customHeight="1" x14ac:dyDescent="0.25">
      <c r="A52" s="46"/>
      <c r="B52" s="15"/>
      <c r="C52" s="9"/>
      <c r="D52" s="9"/>
      <c r="E52" s="156"/>
      <c r="F52" s="157"/>
      <c r="G52" s="346"/>
      <c r="H52" s="346"/>
      <c r="I52" s="346"/>
      <c r="J52" s="346"/>
      <c r="K52" s="346"/>
      <c r="L52" s="346"/>
      <c r="M52" s="346"/>
      <c r="N52" s="346"/>
      <c r="O52" s="346"/>
      <c r="P52" s="346"/>
      <c r="Q52" s="346"/>
      <c r="R52" s="346"/>
      <c r="S52" s="346"/>
      <c r="T52" s="346"/>
      <c r="U52" s="346"/>
      <c r="V52" s="346"/>
      <c r="W52" s="346"/>
      <c r="X52" s="346"/>
      <c r="Y52" s="163"/>
      <c r="Z52" s="346"/>
      <c r="AA52" s="346"/>
      <c r="AB52" s="346"/>
      <c r="AC52" s="346"/>
      <c r="AD52" s="346"/>
      <c r="AE52" s="346"/>
      <c r="AF52" s="346"/>
      <c r="AG52" s="346"/>
      <c r="AH52" s="346"/>
      <c r="AI52" s="346"/>
      <c r="AJ52" s="346"/>
      <c r="AK52" s="346"/>
      <c r="AL52" s="346"/>
      <c r="AM52" s="346"/>
      <c r="AN52" s="346"/>
      <c r="AO52" s="346"/>
      <c r="AP52" s="346"/>
      <c r="AQ52" s="163"/>
      <c r="AR52" s="346"/>
      <c r="AS52" s="346"/>
      <c r="AT52" s="346"/>
      <c r="AU52" s="346"/>
      <c r="AV52" s="346"/>
      <c r="AW52" s="346"/>
      <c r="AX52" s="346"/>
      <c r="AY52" s="346"/>
      <c r="AZ52" s="346"/>
      <c r="BA52" s="163"/>
    </row>
    <row r="53" spans="1:53" ht="15" customHeight="1" x14ac:dyDescent="0.25">
      <c r="A53" s="160"/>
      <c r="B53" s="15" t="s">
        <v>118</v>
      </c>
      <c r="C53" s="9"/>
      <c r="D53" s="9"/>
      <c r="E53" s="149" t="str">
        <f>IF(AND(ISBLANK(H53),ISBLANK(J53),ISBLANK(L53),ISBLANK(N53),ISBLANK(P53),ISBLANK(R53),ISBLANK(T53),ISBLANK(V53),ISBLANK(X53),ISBLANK(Z53),ISBLANK(AB53),ISBLANK(AD53),ISBLANK(AF53),ISBLANK(AH53),ISBLANK(AJ53),ISBLANK(AL53),ISBLANK(AN53),ISBLANK(AP53),ISBLANK(AR53),ISBLANK(AT53),ISBLANK(BD53),ISBLANK(BF53),ISBLANK(BH53),ISBLANK(AV53),ISBLANK(AX53),ISBLANK(AZ53),ISBLANK(BB53)),"",H53+J53+L53+N53+P53+R53+T53+V53+X53+Z53+AB53+AD53+AF53+AH53+AJ53+AL53+AN53+AP53+AR53+AT53+BD53+BF53+BH53+AV53+AX53+AZ53+BB53)</f>
        <v/>
      </c>
      <c r="F53" s="153"/>
      <c r="G53" s="346"/>
      <c r="H53" s="158"/>
      <c r="I53" s="346"/>
      <c r="J53" s="158"/>
      <c r="K53" s="346"/>
      <c r="L53" s="158"/>
      <c r="M53" s="346"/>
      <c r="N53" s="158"/>
      <c r="O53" s="346"/>
      <c r="P53" s="158"/>
      <c r="Q53" s="346"/>
      <c r="R53" s="158"/>
      <c r="S53" s="346"/>
      <c r="T53" s="158"/>
      <c r="U53" s="346"/>
      <c r="V53" s="158"/>
      <c r="W53" s="346"/>
      <c r="X53" s="158"/>
      <c r="Y53" s="163"/>
      <c r="Z53" s="158"/>
      <c r="AA53" s="346"/>
      <c r="AB53" s="158"/>
      <c r="AC53" s="346"/>
      <c r="AD53" s="158"/>
      <c r="AE53" s="346"/>
      <c r="AF53" s="158"/>
      <c r="AG53" s="346"/>
      <c r="AH53" s="158"/>
      <c r="AI53" s="346"/>
      <c r="AJ53" s="158"/>
      <c r="AK53" s="346"/>
      <c r="AL53" s="158"/>
      <c r="AM53" s="346"/>
      <c r="AN53" s="158"/>
      <c r="AO53" s="346"/>
      <c r="AP53" s="158"/>
      <c r="AQ53" s="163"/>
      <c r="AR53" s="158"/>
      <c r="AS53" s="346"/>
      <c r="AT53" s="158"/>
      <c r="AU53" s="346"/>
      <c r="AV53" s="158"/>
      <c r="AW53" s="346"/>
      <c r="AX53" s="158"/>
      <c r="AY53" s="346"/>
      <c r="AZ53" s="158"/>
      <c r="BA53" s="163"/>
    </row>
    <row r="54" spans="1:53" ht="9" customHeight="1" x14ac:dyDescent="0.25">
      <c r="A54" s="46"/>
      <c r="B54" s="15"/>
      <c r="C54" s="9"/>
      <c r="D54" s="9"/>
      <c r="E54" s="156"/>
      <c r="F54" s="157"/>
      <c r="G54" s="346"/>
      <c r="H54" s="346"/>
      <c r="I54" s="346"/>
      <c r="J54" s="346"/>
      <c r="K54" s="346"/>
      <c r="L54" s="346"/>
      <c r="M54" s="346"/>
      <c r="N54" s="346"/>
      <c r="O54" s="346"/>
      <c r="P54" s="346"/>
      <c r="Q54" s="346"/>
      <c r="R54" s="346"/>
      <c r="S54" s="346"/>
      <c r="T54" s="346"/>
      <c r="U54" s="346"/>
      <c r="V54" s="346"/>
      <c r="W54" s="346"/>
      <c r="X54" s="346"/>
      <c r="Y54" s="163"/>
      <c r="Z54" s="346"/>
      <c r="AA54" s="346"/>
      <c r="AB54" s="346"/>
      <c r="AC54" s="346"/>
      <c r="AD54" s="346"/>
      <c r="AE54" s="346"/>
      <c r="AF54" s="346"/>
      <c r="AG54" s="346"/>
      <c r="AH54" s="346"/>
      <c r="AI54" s="346"/>
      <c r="AJ54" s="346"/>
      <c r="AK54" s="346"/>
      <c r="AL54" s="346"/>
      <c r="AM54" s="346"/>
      <c r="AN54" s="346"/>
      <c r="AO54" s="346"/>
      <c r="AP54" s="346"/>
      <c r="AQ54" s="163"/>
      <c r="AR54" s="346"/>
      <c r="AS54" s="346"/>
      <c r="AT54" s="346"/>
      <c r="AU54" s="346"/>
      <c r="AV54" s="346"/>
      <c r="AW54" s="346"/>
      <c r="AX54" s="346"/>
      <c r="AY54" s="346"/>
      <c r="AZ54" s="346"/>
      <c r="BA54" s="163"/>
    </row>
    <row r="55" spans="1:53" ht="15" customHeight="1" x14ac:dyDescent="0.25">
      <c r="A55" s="160"/>
      <c r="B55" s="15" t="s">
        <v>119</v>
      </c>
      <c r="C55" s="9"/>
      <c r="D55" s="9"/>
      <c r="E55" s="149" t="str">
        <f>IF(AND(ISBLANK(H55),ISBLANK(J55),ISBLANK(L55),ISBLANK(N55),ISBLANK(P55),ISBLANK(R55),ISBLANK(T55),ISBLANK(V55),ISBLANK(X55),ISBLANK(Z55),ISBLANK(AB55),ISBLANK(AD55),ISBLANK(AF55),ISBLANK(AH55),ISBLANK(AJ55),ISBLANK(AL55),ISBLANK(AN55),ISBLANK(AP55),ISBLANK(AR55),ISBLANK(AT55),ISBLANK(BD55),ISBLANK(BF55),ISBLANK(BH55),ISBLANK(AV55),ISBLANK(AX55),ISBLANK(AZ55),ISBLANK(BB55)),"",H55+J55+L55+N55+P55+R55+T55+V55+X55+Z55+AB55+AD55+AF55+AH55+AJ55+AL55+AN55+AP55+AR55+AT55+BD55+BF55+BH55+AV55+AX55+AZ55+BB55)</f>
        <v/>
      </c>
      <c r="F55" s="153"/>
      <c r="G55" s="346"/>
      <c r="H55" s="158"/>
      <c r="I55" s="346"/>
      <c r="J55" s="158"/>
      <c r="K55" s="346"/>
      <c r="L55" s="158"/>
      <c r="M55" s="346"/>
      <c r="N55" s="158"/>
      <c r="O55" s="346"/>
      <c r="P55" s="158"/>
      <c r="Q55" s="346"/>
      <c r="R55" s="158"/>
      <c r="S55" s="346"/>
      <c r="T55" s="158"/>
      <c r="U55" s="346"/>
      <c r="V55" s="158"/>
      <c r="W55" s="346"/>
      <c r="X55" s="158"/>
      <c r="Y55" s="163"/>
      <c r="Z55" s="158"/>
      <c r="AA55" s="346"/>
      <c r="AB55" s="158"/>
      <c r="AC55" s="346"/>
      <c r="AD55" s="158"/>
      <c r="AE55" s="346"/>
      <c r="AF55" s="158"/>
      <c r="AG55" s="346"/>
      <c r="AH55" s="158"/>
      <c r="AI55" s="346"/>
      <c r="AJ55" s="158"/>
      <c r="AK55" s="346"/>
      <c r="AL55" s="158"/>
      <c r="AM55" s="346"/>
      <c r="AN55" s="158"/>
      <c r="AO55" s="346"/>
      <c r="AP55" s="158"/>
      <c r="AQ55" s="163"/>
      <c r="AR55" s="158"/>
      <c r="AS55" s="346"/>
      <c r="AT55" s="158"/>
      <c r="AU55" s="346"/>
      <c r="AV55" s="158"/>
      <c r="AW55" s="346"/>
      <c r="AX55" s="158"/>
      <c r="AY55" s="346"/>
      <c r="AZ55" s="158"/>
      <c r="BA55" s="163"/>
    </row>
    <row r="56" spans="1:53" ht="9" customHeight="1" x14ac:dyDescent="0.25">
      <c r="A56" s="46"/>
      <c r="B56" s="15"/>
      <c r="C56" s="9"/>
      <c r="D56" s="9"/>
      <c r="E56" s="156"/>
      <c r="F56" s="157"/>
      <c r="G56" s="294"/>
      <c r="H56" s="346"/>
      <c r="I56" s="346"/>
      <c r="J56" s="346"/>
      <c r="K56" s="346"/>
      <c r="L56" s="346"/>
      <c r="M56" s="346"/>
      <c r="N56" s="346"/>
      <c r="O56" s="346"/>
      <c r="P56" s="346"/>
      <c r="Q56" s="346"/>
      <c r="R56" s="346"/>
      <c r="S56" s="346"/>
      <c r="T56" s="346"/>
      <c r="U56" s="346"/>
      <c r="V56" s="346"/>
      <c r="W56" s="346"/>
      <c r="X56" s="346"/>
      <c r="Y56" s="163"/>
      <c r="Z56" s="346"/>
      <c r="AA56" s="346"/>
      <c r="AB56" s="346"/>
      <c r="AC56" s="346"/>
      <c r="AD56" s="346"/>
      <c r="AE56" s="346"/>
      <c r="AF56" s="346"/>
      <c r="AG56" s="346"/>
      <c r="AH56" s="346"/>
      <c r="AI56" s="346"/>
      <c r="AJ56" s="346"/>
      <c r="AK56" s="346"/>
      <c r="AL56" s="346"/>
      <c r="AM56" s="346"/>
      <c r="AN56" s="346"/>
      <c r="AO56" s="346"/>
      <c r="AP56" s="346"/>
      <c r="AQ56" s="163"/>
      <c r="AR56" s="346"/>
      <c r="AS56" s="346"/>
      <c r="AT56" s="346"/>
      <c r="AU56" s="346"/>
      <c r="AV56" s="346"/>
      <c r="AW56" s="346"/>
      <c r="AX56" s="346"/>
      <c r="AY56" s="346"/>
      <c r="AZ56" s="346"/>
      <c r="BA56" s="163"/>
    </row>
    <row r="57" spans="1:53" ht="15" customHeight="1" x14ac:dyDescent="0.25">
      <c r="A57" s="160"/>
      <c r="B57" s="15" t="s">
        <v>120</v>
      </c>
      <c r="C57" s="9"/>
      <c r="D57" s="9"/>
      <c r="E57" s="149" t="str">
        <f>IF(AND(ISBLANK(H57),ISBLANK(J57),ISBLANK(L57),ISBLANK(N57),ISBLANK(P57),ISBLANK(R57),ISBLANK(T57),ISBLANK(V57),ISBLANK(X57),ISBLANK(Z57),ISBLANK(AB57),ISBLANK(AD57),ISBLANK(AF57),ISBLANK(AH57),ISBLANK(AJ57),ISBLANK(AL57),ISBLANK(AN57),ISBLANK(AP57),ISBLANK(AR57),ISBLANK(AT57),ISBLANK(BD57),ISBLANK(BF57),ISBLANK(BH57),ISBLANK(AV57),ISBLANK(AX57),ISBLANK(AZ57),ISBLANK(BB57)),"",H57+J57+L57+N57+P57+R57+T57+V57+X57+Z57+AB57+AD57+AF57+AH57+AJ57+AL57+AN57+AP57+AR57+AT57+BD57+BF57+BH57+AV57+AX57+AZ57+BB57)</f>
        <v/>
      </c>
      <c r="F57" s="153"/>
      <c r="G57" s="346"/>
      <c r="H57" s="158"/>
      <c r="I57" s="346"/>
      <c r="J57" s="158"/>
      <c r="K57" s="346"/>
      <c r="L57" s="158"/>
      <c r="M57" s="346"/>
      <c r="N57" s="158"/>
      <c r="O57" s="346"/>
      <c r="P57" s="158"/>
      <c r="Q57" s="346"/>
      <c r="R57" s="158"/>
      <c r="S57" s="346"/>
      <c r="T57" s="158"/>
      <c r="U57" s="346"/>
      <c r="V57" s="158"/>
      <c r="W57" s="346"/>
      <c r="X57" s="158"/>
      <c r="Y57" s="163"/>
      <c r="Z57" s="158"/>
      <c r="AA57" s="346"/>
      <c r="AB57" s="158"/>
      <c r="AC57" s="346"/>
      <c r="AD57" s="158"/>
      <c r="AE57" s="346"/>
      <c r="AF57" s="158"/>
      <c r="AG57" s="346"/>
      <c r="AH57" s="158"/>
      <c r="AI57" s="346"/>
      <c r="AJ57" s="158"/>
      <c r="AK57" s="346"/>
      <c r="AL57" s="158"/>
      <c r="AM57" s="346"/>
      <c r="AN57" s="158"/>
      <c r="AO57" s="346"/>
      <c r="AP57" s="158"/>
      <c r="AQ57" s="163"/>
      <c r="AR57" s="158"/>
      <c r="AS57" s="346"/>
      <c r="AT57" s="158"/>
      <c r="AU57" s="346"/>
      <c r="AV57" s="158"/>
      <c r="AW57" s="346"/>
      <c r="AX57" s="158"/>
      <c r="AY57" s="346"/>
      <c r="AZ57" s="158"/>
      <c r="BA57" s="163"/>
    </row>
    <row r="58" spans="1:53" ht="9" customHeight="1" x14ac:dyDescent="0.25">
      <c r="A58" s="46"/>
      <c r="B58" s="155"/>
      <c r="C58" s="9"/>
      <c r="D58" s="9"/>
      <c r="E58" s="156"/>
      <c r="F58" s="157"/>
      <c r="G58" s="346"/>
      <c r="H58" s="346"/>
      <c r="I58" s="346"/>
      <c r="J58" s="346"/>
      <c r="K58" s="346"/>
      <c r="L58" s="346"/>
      <c r="M58" s="346"/>
      <c r="N58" s="346"/>
      <c r="O58" s="346"/>
      <c r="P58" s="346"/>
      <c r="Q58" s="346"/>
      <c r="R58" s="346"/>
      <c r="S58" s="346"/>
      <c r="T58" s="346"/>
      <c r="U58" s="346"/>
      <c r="V58" s="346"/>
      <c r="W58" s="346"/>
      <c r="X58" s="346"/>
      <c r="Y58" s="163"/>
      <c r="Z58" s="346"/>
      <c r="AA58" s="346"/>
      <c r="AB58" s="346"/>
      <c r="AC58" s="346"/>
      <c r="AD58" s="346"/>
      <c r="AE58" s="346"/>
      <c r="AF58" s="346"/>
      <c r="AG58" s="346"/>
      <c r="AH58" s="346"/>
      <c r="AI58" s="346"/>
      <c r="AJ58" s="346"/>
      <c r="AK58" s="346"/>
      <c r="AL58" s="346"/>
      <c r="AM58" s="346"/>
      <c r="AN58" s="346"/>
      <c r="AO58" s="346"/>
      <c r="AP58" s="346"/>
      <c r="AQ58" s="163"/>
      <c r="AR58" s="346"/>
      <c r="AS58" s="346"/>
      <c r="AT58" s="346"/>
      <c r="AU58" s="346"/>
      <c r="AV58" s="346"/>
      <c r="AW58" s="346"/>
      <c r="AX58" s="346"/>
      <c r="AY58" s="346"/>
      <c r="AZ58" s="346"/>
      <c r="BA58" s="163"/>
    </row>
    <row r="59" spans="1:53" s="1" customFormat="1" ht="17.25" customHeight="1" x14ac:dyDescent="0.25">
      <c r="A59" s="46" t="s">
        <v>35</v>
      </c>
      <c r="B59" s="49"/>
      <c r="C59" s="9"/>
      <c r="D59" s="113">
        <f>SUM(H59,J59,L59,N59,P59,R59,T59,V59,X59,Z59,AB59,AD59,AF59,AH59,AJ59,AL59,AP59,AR59,AT59,AN59,AV59,AX59,AZ59)</f>
        <v>0</v>
      </c>
      <c r="E59" s="148">
        <f>SUM(E51,E57,E53,E55)</f>
        <v>0</v>
      </c>
      <c r="F59" s="153"/>
      <c r="G59" s="331"/>
      <c r="H59" s="148">
        <f>SUM(H51,H57,H53,H55)</f>
        <v>0</v>
      </c>
      <c r="I59" s="331"/>
      <c r="J59" s="148">
        <f>SUM(J51,J57,J53,J55)</f>
        <v>0</v>
      </c>
      <c r="K59" s="331"/>
      <c r="L59" s="148">
        <f>SUM(L51,L57,L53,L55)</f>
        <v>0</v>
      </c>
      <c r="M59" s="331"/>
      <c r="N59" s="148">
        <f>SUM(N51,N57,N53,N55)</f>
        <v>0</v>
      </c>
      <c r="O59" s="331"/>
      <c r="P59" s="148">
        <f>SUM(P51,P57,P53,P55)</f>
        <v>0</v>
      </c>
      <c r="Q59" s="331"/>
      <c r="R59" s="148">
        <f>SUM(R51,R57,R53,R55)</f>
        <v>0</v>
      </c>
      <c r="S59" s="331"/>
      <c r="T59" s="148">
        <f>SUM(T51,T57,T53,T55)</f>
        <v>0</v>
      </c>
      <c r="U59" s="331"/>
      <c r="V59" s="148">
        <f>SUM(V51,V57,V53,V55)</f>
        <v>0</v>
      </c>
      <c r="W59" s="331"/>
      <c r="X59" s="148">
        <f>SUM(X51,X57,X53,X55)</f>
        <v>0</v>
      </c>
      <c r="Y59" s="332"/>
      <c r="Z59" s="148">
        <f>SUM(Z51,Z57,Z53,Z55)</f>
        <v>0</v>
      </c>
      <c r="AA59" s="331"/>
      <c r="AB59" s="148">
        <f>SUM(AB51,AB57,AB53,AB55)</f>
        <v>0</v>
      </c>
      <c r="AC59" s="331"/>
      <c r="AD59" s="148">
        <f>SUM(AD51,AD57,AD53,AD55)</f>
        <v>0</v>
      </c>
      <c r="AE59" s="331"/>
      <c r="AF59" s="148">
        <f>SUM(AF51,AF57,AF53,AF55)</f>
        <v>0</v>
      </c>
      <c r="AG59" s="331"/>
      <c r="AH59" s="148">
        <f>SUM(AH51,AH57,AH53,AH55)</f>
        <v>0</v>
      </c>
      <c r="AI59" s="331"/>
      <c r="AJ59" s="148">
        <f>SUM(AJ51,AJ57,AJ53,AJ55)</f>
        <v>0</v>
      </c>
      <c r="AK59" s="331"/>
      <c r="AL59" s="148">
        <f>SUM(AL51,AL57,AL53,AL55)</f>
        <v>0</v>
      </c>
      <c r="AM59" s="331"/>
      <c r="AN59" s="148">
        <f>SUM(AN51,AN57,AN53,AN55)</f>
        <v>0</v>
      </c>
      <c r="AO59" s="331"/>
      <c r="AP59" s="148">
        <f>SUM(AP51,AP57,AP53,AP55)</f>
        <v>0</v>
      </c>
      <c r="AQ59" s="332"/>
      <c r="AR59" s="148">
        <f>SUM(AR51,AR57,AR53,AR55)</f>
        <v>0</v>
      </c>
      <c r="AS59" s="331"/>
      <c r="AT59" s="148">
        <f>SUM(AT51,AT57,AT53,AT55)</f>
        <v>0</v>
      </c>
      <c r="AU59" s="331"/>
      <c r="AV59" s="148">
        <f>SUM(AV51,AV57,AV53,AV55)</f>
        <v>0</v>
      </c>
      <c r="AW59" s="331"/>
      <c r="AX59" s="148">
        <f>SUM(AX51,AX57,AX53,AX55)</f>
        <v>0</v>
      </c>
      <c r="AY59" s="331"/>
      <c r="AZ59" s="148">
        <f>SUM(AZ51,AZ57,AZ53,AZ55)</f>
        <v>0</v>
      </c>
      <c r="BA59" s="332"/>
    </row>
    <row r="60" spans="1:53" ht="9" customHeight="1" x14ac:dyDescent="0.25">
      <c r="A60" s="46"/>
      <c r="B60" s="155"/>
      <c r="C60" s="9"/>
      <c r="D60" s="9"/>
      <c r="E60" s="156"/>
      <c r="F60" s="157"/>
      <c r="G60" s="294"/>
      <c r="H60" s="346"/>
      <c r="I60" s="346"/>
      <c r="J60" s="346"/>
      <c r="K60" s="346"/>
      <c r="L60" s="346"/>
      <c r="M60" s="346"/>
      <c r="N60" s="346"/>
      <c r="O60" s="346"/>
      <c r="P60" s="346"/>
      <c r="Q60" s="346"/>
      <c r="R60" s="346"/>
      <c r="S60" s="346"/>
      <c r="T60" s="346"/>
      <c r="U60" s="346"/>
      <c r="V60" s="346"/>
      <c r="W60" s="346"/>
      <c r="X60" s="346"/>
      <c r="Y60" s="163"/>
      <c r="Z60" s="346"/>
      <c r="AA60" s="346"/>
      <c r="AB60" s="346"/>
      <c r="AC60" s="346"/>
      <c r="AD60" s="346"/>
      <c r="AE60" s="346"/>
      <c r="AF60" s="346"/>
      <c r="AG60" s="346"/>
      <c r="AH60" s="346"/>
      <c r="AI60" s="346"/>
      <c r="AJ60" s="346"/>
      <c r="AK60" s="346"/>
      <c r="AL60" s="346"/>
      <c r="AM60" s="346"/>
      <c r="AN60" s="346"/>
      <c r="AO60" s="346"/>
      <c r="AP60" s="346"/>
      <c r="AQ60" s="163"/>
      <c r="AR60" s="346"/>
      <c r="AS60" s="346"/>
      <c r="AT60" s="346"/>
      <c r="AU60" s="346"/>
      <c r="AV60" s="346"/>
      <c r="AW60" s="346"/>
      <c r="AX60" s="346"/>
      <c r="AY60" s="346"/>
      <c r="AZ60" s="346"/>
      <c r="BA60" s="163"/>
    </row>
    <row r="61" spans="1:53" s="1" customFormat="1" ht="17.25" customHeight="1" x14ac:dyDescent="0.25">
      <c r="A61" s="46" t="s">
        <v>3</v>
      </c>
      <c r="B61" s="49"/>
      <c r="C61" s="9"/>
      <c r="D61" s="113">
        <f>SUM(H61,J61,L61,N61,P61,R61,T61,V61,X61,Z61,AB61,AD61,AF61,AH61,AJ61,AL61,AP61,AR61,AT61,AN61,AV61,AX61,AZ61)</f>
        <v>0</v>
      </c>
      <c r="E61" s="148">
        <f>E47-E59</f>
        <v>0</v>
      </c>
      <c r="F61" s="153"/>
      <c r="G61" s="347"/>
      <c r="H61" s="148">
        <f>H47-H59</f>
        <v>0</v>
      </c>
      <c r="I61" s="331"/>
      <c r="J61" s="148">
        <f>J47-J59</f>
        <v>0</v>
      </c>
      <c r="K61" s="331"/>
      <c r="L61" s="148">
        <f>L47-L59</f>
        <v>0</v>
      </c>
      <c r="M61" s="331"/>
      <c r="N61" s="148">
        <f>N47-N59</f>
        <v>0</v>
      </c>
      <c r="O61" s="331"/>
      <c r="P61" s="148">
        <f>P47-P59</f>
        <v>0</v>
      </c>
      <c r="Q61" s="331"/>
      <c r="R61" s="148">
        <f>R47-R59</f>
        <v>0</v>
      </c>
      <c r="S61" s="331"/>
      <c r="T61" s="148">
        <f>T47-T59</f>
        <v>0</v>
      </c>
      <c r="U61" s="331"/>
      <c r="V61" s="148">
        <f>V47-V59</f>
        <v>0</v>
      </c>
      <c r="W61" s="331"/>
      <c r="X61" s="148">
        <f>X47-X59</f>
        <v>0</v>
      </c>
      <c r="Y61" s="332"/>
      <c r="Z61" s="148">
        <f>Z47-Z59</f>
        <v>0</v>
      </c>
      <c r="AA61" s="331"/>
      <c r="AB61" s="148">
        <f>AB47-AB59</f>
        <v>0</v>
      </c>
      <c r="AC61" s="331"/>
      <c r="AD61" s="148">
        <f>AD47-AD59</f>
        <v>0</v>
      </c>
      <c r="AE61" s="331"/>
      <c r="AF61" s="148">
        <f>AF47-AF59</f>
        <v>0</v>
      </c>
      <c r="AG61" s="331"/>
      <c r="AH61" s="148">
        <f>AH47-AH59</f>
        <v>0</v>
      </c>
      <c r="AI61" s="331"/>
      <c r="AJ61" s="148">
        <f>AJ47-AJ59</f>
        <v>0</v>
      </c>
      <c r="AK61" s="331"/>
      <c r="AL61" s="148">
        <f>AL47-AL59</f>
        <v>0</v>
      </c>
      <c r="AM61" s="331"/>
      <c r="AN61" s="148">
        <f>AN47-AN59</f>
        <v>0</v>
      </c>
      <c r="AO61" s="331"/>
      <c r="AP61" s="148">
        <f>AP47-AP59</f>
        <v>0</v>
      </c>
      <c r="AQ61" s="332"/>
      <c r="AR61" s="148">
        <f>AR47-AR59</f>
        <v>0</v>
      </c>
      <c r="AS61" s="331"/>
      <c r="AT61" s="148">
        <f>AT47-AT59</f>
        <v>0</v>
      </c>
      <c r="AU61" s="331"/>
      <c r="AV61" s="148">
        <f>AV47-AV59</f>
        <v>0</v>
      </c>
      <c r="AW61" s="331"/>
      <c r="AX61" s="148">
        <f>AX47-AX59</f>
        <v>0</v>
      </c>
      <c r="AY61" s="331"/>
      <c r="AZ61" s="148">
        <f>AZ47-AZ59</f>
        <v>0</v>
      </c>
      <c r="BA61" s="332"/>
    </row>
    <row r="62" spans="1:53" ht="9" customHeight="1" thickBot="1" x14ac:dyDescent="0.3">
      <c r="A62" s="47"/>
      <c r="B62" s="165"/>
      <c r="C62" s="48"/>
      <c r="D62" s="48"/>
      <c r="E62" s="166"/>
      <c r="F62" s="167"/>
      <c r="G62" s="348"/>
      <c r="H62" s="349"/>
      <c r="I62" s="349"/>
      <c r="J62" s="349"/>
      <c r="K62" s="349"/>
      <c r="L62" s="349"/>
      <c r="M62" s="349"/>
      <c r="N62" s="349"/>
      <c r="O62" s="349"/>
      <c r="P62" s="349"/>
      <c r="Q62" s="349"/>
      <c r="R62" s="349"/>
      <c r="S62" s="349"/>
      <c r="T62" s="349"/>
      <c r="U62" s="349"/>
      <c r="V62" s="349"/>
      <c r="W62" s="349"/>
      <c r="X62" s="349"/>
      <c r="Y62" s="350"/>
      <c r="Z62" s="349"/>
      <c r="AA62" s="349"/>
      <c r="AB62" s="349"/>
      <c r="AC62" s="349"/>
      <c r="AD62" s="349"/>
      <c r="AE62" s="349"/>
      <c r="AF62" s="349"/>
      <c r="AG62" s="349"/>
      <c r="AH62" s="349"/>
      <c r="AI62" s="349"/>
      <c r="AJ62" s="349"/>
      <c r="AK62" s="349"/>
      <c r="AL62" s="349"/>
      <c r="AM62" s="349"/>
      <c r="AN62" s="349"/>
      <c r="AO62" s="349"/>
      <c r="AP62" s="349"/>
      <c r="AQ62" s="350"/>
      <c r="AR62" s="349"/>
      <c r="AS62" s="349"/>
      <c r="AT62" s="349"/>
      <c r="AU62" s="349"/>
      <c r="AV62" s="349"/>
      <c r="AW62" s="349"/>
      <c r="AX62" s="349"/>
      <c r="AY62" s="349"/>
      <c r="AZ62" s="349"/>
      <c r="BA62" s="350"/>
    </row>
  </sheetData>
  <sheetProtection algorithmName="SHA-512" hashValue="3p+VtHJzz8+C891Yvrg/KkGEjDRFJxBLrbFPiFifZNXF1V0VZCT39rjw7Q7Xv3SkMzfMrkzVPyRdI9v2rb4hLw==" saltValue="es1jnWfP7hEdQyx53msUmg==" spinCount="100000" sheet="1" objects="1" scenarios="1"/>
  <phoneticPr fontId="0" type="noConversion"/>
  <pageMargins left="0.78740157480314965" right="0.78740157480314965" top="0.98425196850393704" bottom="0.98425196850393704" header="0.51181102362204722" footer="0.51181102362204722"/>
  <pageSetup paperSize="5" scale="65" orientation="landscape" r:id="rId1"/>
  <headerFooter alignWithMargins="0">
    <oddFooter>&amp;LCONFIDENTIEL&amp;C&amp;A&amp;RCONFIDENTIEL</oddFooter>
  </headerFooter>
  <colBreaks count="2" manualBreakCount="2">
    <brk id="25" max="61" man="1"/>
    <brk id="43" max="6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19</vt:i4>
      </vt:variant>
      <vt:variant>
        <vt:lpstr>Graphiques</vt:lpstr>
      </vt:variant>
      <vt:variant>
        <vt:i4>7</vt:i4>
      </vt:variant>
      <vt:variant>
        <vt:lpstr>Plages nommées</vt:lpstr>
      </vt:variant>
      <vt:variant>
        <vt:i4>21</vt:i4>
      </vt:variant>
    </vt:vector>
  </HeadingPairs>
  <TitlesOfParts>
    <vt:vector size="47" baseType="lpstr">
      <vt:lpstr>#1 Identification</vt:lpstr>
      <vt:lpstr>#2 MAMH</vt:lpstr>
      <vt:lpstr>#3 Bibliothèques</vt:lpstr>
      <vt:lpstr>#4 Arts et lettres</vt:lpstr>
      <vt:lpstr>#5 Événements culturels</vt:lpstr>
      <vt:lpstr>#6 Éven composante culturelle</vt:lpstr>
      <vt:lpstr>#7 Loisirs culturel et scient</vt:lpstr>
      <vt:lpstr>#8 Patrimoine art public design</vt:lpstr>
      <vt:lpstr>#9 Conservation Archives</vt:lpstr>
      <vt:lpstr>#10 Non réparties</vt:lpstr>
      <vt:lpstr>#11 Sommaire  services rendus</vt:lpstr>
      <vt:lpstr>#12 Frais financement gestion</vt:lpstr>
      <vt:lpstr>#13 - Tab.1</vt:lpstr>
      <vt:lpstr>#14 - Tab.2</vt:lpstr>
      <vt:lpstr>#17 - Tab.3</vt:lpstr>
      <vt:lpstr>#18 - Tab.4</vt:lpstr>
      <vt:lpstr>#22 - Tab.6</vt:lpstr>
      <vt:lpstr>#24 - Tab.7</vt:lpstr>
      <vt:lpstr>#26  Commentaires</vt:lpstr>
      <vt:lpstr>#15 - Figure 1</vt:lpstr>
      <vt:lpstr>#16 - Figure 2</vt:lpstr>
      <vt:lpstr>#19 - Figure 3</vt:lpstr>
      <vt:lpstr>#20 - Figure 4</vt:lpstr>
      <vt:lpstr>#21 - Figure 5</vt:lpstr>
      <vt:lpstr>#23 - Figure 6</vt:lpstr>
      <vt:lpstr>#25 - Figure 7</vt:lpstr>
      <vt:lpstr>'#10 Non réparties'!Impression_des_titres</vt:lpstr>
      <vt:lpstr>'#12 Frais financement gestion'!Impression_des_titres</vt:lpstr>
      <vt:lpstr>'#2 MAMH'!Impression_des_titres</vt:lpstr>
      <vt:lpstr>'#4 Arts et lettres'!Impression_des_titres</vt:lpstr>
      <vt:lpstr>'#5 Événements culturels'!Impression_des_titres</vt:lpstr>
      <vt:lpstr>'#6 Éven composante culturelle'!Impression_des_titres</vt:lpstr>
      <vt:lpstr>'#7 Loisirs culturel et scient'!Impression_des_titres</vt:lpstr>
      <vt:lpstr>'#8 Patrimoine art public design'!Impression_des_titres</vt:lpstr>
      <vt:lpstr>'#9 Conservation Archives'!Impression_des_titres</vt:lpstr>
      <vt:lpstr>'#1 Identification'!Zone_d_impression</vt:lpstr>
      <vt:lpstr>'#11 Sommaire  services rendus'!Zone_d_impression</vt:lpstr>
      <vt:lpstr>'#12 Frais financement gestion'!Zone_d_impression</vt:lpstr>
      <vt:lpstr>'#13 - Tab.1'!Zone_d_impression</vt:lpstr>
      <vt:lpstr>'#14 - Tab.2'!Zone_d_impression</vt:lpstr>
      <vt:lpstr>'#17 - Tab.3'!Zone_d_impression</vt:lpstr>
      <vt:lpstr>'#18 - Tab.4'!Zone_d_impression</vt:lpstr>
      <vt:lpstr>'#2 MAMH'!Zone_d_impression</vt:lpstr>
      <vt:lpstr>'#22 - Tab.6'!Zone_d_impression</vt:lpstr>
      <vt:lpstr>'#24 - Tab.7'!Zone_d_impression</vt:lpstr>
      <vt:lpstr>'#26  Commentaires'!Zone_d_impression</vt:lpstr>
      <vt:lpstr>'#3 Bibliothèques'!Zone_d_impression</vt:lpstr>
    </vt:vector>
  </TitlesOfParts>
  <Company>Gestion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dc:title>
  <dc:creator>J.Perron</dc:creator>
  <cp:keywords>H6A-351</cp:keywords>
  <cp:lastModifiedBy>Sylvie Marceau</cp:lastModifiedBy>
  <cp:lastPrinted>2021-01-20T19:39:42Z</cp:lastPrinted>
  <dcterms:created xsi:type="dcterms:W3CDTF">2002-10-21T00:15:56Z</dcterms:created>
  <dcterms:modified xsi:type="dcterms:W3CDTF">2025-06-30T19:47:08Z</dcterms:modified>
  <cp:category>dépenses municipales</cp:category>
</cp:coreProperties>
</file>