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P:\ECO_110E\MNE - Développement durable\Base de données\Données N2 2023-2028\5.3.4 Soutien financier durable\"/>
    </mc:Choice>
  </mc:AlternateContent>
  <xr:revisionPtr revIDLastSave="0" documentId="13_ncr:1_{D09B937E-DA52-4A29-B30A-57981F343698}" xr6:coauthVersionLast="47" xr6:coauthVersionMax="47" xr10:uidLastSave="{00000000-0000-0000-0000-000000000000}"/>
  <bookViews>
    <workbookView xWindow="28680" yWindow="-120" windowWidth="29040" windowHeight="15720" tabRatio="673" xr2:uid="{00000000-000D-0000-FFFF-FFFF00000000}"/>
  </bookViews>
  <sheets>
    <sheet name="Tableau 1" sheetId="31" r:id="rId1"/>
    <sheet name="Tableau 2" sheetId="32" r:id="rId2"/>
    <sheet name="Tableau 3" sheetId="33" r:id="rId3"/>
    <sheet name="Tableau 4" sheetId="34" r:id="rId4"/>
    <sheet name="Tableau 5" sheetId="35" r:id="rId5"/>
    <sheet name="Tableau 6" sheetId="36" r:id="rId6"/>
    <sheet name="Tableau 7" sheetId="37" r:id="rId7"/>
  </sheets>
  <externalReferences>
    <externalReference r:id="rId8"/>
  </externalReferences>
  <definedNames>
    <definedName name="Choisir_un_axe">#REF!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36" l="1"/>
  <c r="I16" i="36"/>
  <c r="F16" i="36"/>
  <c r="C16" i="36"/>
  <c r="L15" i="36"/>
  <c r="I15" i="36"/>
  <c r="F15" i="36"/>
  <c r="C15" i="36"/>
  <c r="L14" i="36"/>
  <c r="I14" i="36"/>
  <c r="F14" i="36"/>
  <c r="C14" i="36"/>
  <c r="L13" i="36"/>
  <c r="I13" i="36"/>
  <c r="F13" i="36"/>
  <c r="C13" i="36"/>
  <c r="L12" i="36"/>
  <c r="L11" i="36"/>
  <c r="I11" i="36"/>
  <c r="F11" i="36"/>
  <c r="C11" i="36"/>
  <c r="L10" i="36"/>
  <c r="I10" i="36"/>
  <c r="F10" i="36"/>
  <c r="C10" i="36"/>
  <c r="L9" i="36"/>
  <c r="I9" i="36"/>
  <c r="F9" i="36"/>
  <c r="C9" i="36"/>
  <c r="L22" i="35"/>
  <c r="I22" i="35"/>
  <c r="L21" i="35"/>
  <c r="I21" i="35"/>
  <c r="L20" i="35"/>
  <c r="I20" i="35"/>
  <c r="L19" i="35"/>
  <c r="I19" i="35"/>
  <c r="L18" i="35"/>
  <c r="I18" i="35"/>
  <c r="L17" i="35"/>
  <c r="I17" i="35"/>
  <c r="L16" i="35"/>
  <c r="I16" i="35"/>
  <c r="L15" i="35"/>
  <c r="I15" i="35"/>
  <c r="F15" i="35"/>
  <c r="C15" i="35"/>
  <c r="L14" i="35"/>
  <c r="I14" i="35"/>
  <c r="F14" i="35"/>
  <c r="C14" i="35"/>
  <c r="I13" i="35"/>
  <c r="F13" i="35"/>
  <c r="C13" i="35"/>
  <c r="L12" i="35"/>
  <c r="I12" i="35"/>
  <c r="F12" i="35"/>
  <c r="C12" i="35"/>
  <c r="L11" i="35"/>
  <c r="L10" i="35"/>
  <c r="I10" i="35"/>
  <c r="F10" i="35"/>
  <c r="C10" i="35"/>
  <c r="K9" i="35"/>
  <c r="L9" i="35" s="1"/>
  <c r="I9" i="35"/>
  <c r="F9" i="35"/>
  <c r="C9" i="35"/>
  <c r="L8" i="35"/>
  <c r="I8" i="35"/>
  <c r="F8" i="35"/>
  <c r="C8" i="35"/>
  <c r="G16" i="34"/>
  <c r="E16" i="34"/>
  <c r="C16" i="34"/>
  <c r="G15" i="34"/>
  <c r="E15" i="34"/>
  <c r="C15" i="34"/>
  <c r="G14" i="34"/>
  <c r="E14" i="34"/>
  <c r="C14" i="34"/>
  <c r="G13" i="34"/>
  <c r="E13" i="34"/>
  <c r="C13" i="34"/>
  <c r="G12" i="34"/>
  <c r="E12" i="34"/>
  <c r="C12" i="34"/>
  <c r="G11" i="34"/>
  <c r="E11" i="34"/>
  <c r="C11" i="34"/>
  <c r="G10" i="34"/>
  <c r="E10" i="34"/>
  <c r="C10" i="34"/>
  <c r="G9" i="34"/>
  <c r="E9" i="34"/>
  <c r="C9" i="34"/>
  <c r="G8" i="34"/>
  <c r="E8" i="34"/>
  <c r="C8" i="34"/>
  <c r="F22" i="33"/>
  <c r="E21" i="33" s="1"/>
  <c r="D22" i="33"/>
  <c r="E22" i="33" s="1"/>
  <c r="B22" i="33"/>
  <c r="C22" i="33" s="1"/>
  <c r="G21" i="33"/>
  <c r="G20" i="33"/>
  <c r="E20" i="33"/>
  <c r="E19" i="33"/>
  <c r="C19" i="33"/>
  <c r="C18" i="33"/>
  <c r="G17" i="33"/>
  <c r="E17" i="33"/>
  <c r="C17" i="33"/>
  <c r="G16" i="33"/>
  <c r="E16" i="33"/>
  <c r="E15" i="33"/>
  <c r="C15" i="33"/>
  <c r="G13" i="33"/>
  <c r="E13" i="33"/>
  <c r="C13" i="33"/>
  <c r="G12" i="33"/>
  <c r="G11" i="33"/>
  <c r="E11" i="33"/>
  <c r="C11" i="33"/>
  <c r="G10" i="33"/>
  <c r="E10" i="33"/>
  <c r="C10" i="33"/>
  <c r="C9" i="33"/>
  <c r="G19" i="33" l="1"/>
  <c r="C20" i="33"/>
  <c r="K13" i="35"/>
  <c r="L13" i="35" s="1"/>
  <c r="E9" i="33"/>
  <c r="C12" i="33"/>
  <c r="G15" i="33"/>
  <c r="E18" i="33"/>
  <c r="C21" i="33"/>
  <c r="G22" i="33"/>
  <c r="G9" i="33"/>
  <c r="E12" i="33"/>
  <c r="C16" i="33"/>
  <c r="G18" i="33"/>
</calcChain>
</file>

<file path=xl/sharedStrings.xml><?xml version="1.0" encoding="utf-8"?>
<sst xmlns="http://schemas.openxmlformats.org/spreadsheetml/2006/main" count="224" uniqueCount="96">
  <si>
    <t>%</t>
  </si>
  <si>
    <t>Vitrine statistique sur le développement durable</t>
  </si>
  <si>
    <t>Consulter la page</t>
  </si>
  <si>
    <t>2021-2022</t>
  </si>
  <si>
    <t>2022-2023</t>
  </si>
  <si>
    <t>n</t>
  </si>
  <si>
    <t>Programmes de soutien financier durable</t>
  </si>
  <si>
    <t>Soutien financier durable</t>
  </si>
  <si>
    <t>G$</t>
  </si>
  <si>
    <t>Sans critères écoresponsables</t>
  </si>
  <si>
    <t>Avec critères écoresponsables</t>
  </si>
  <si>
    <t>Source</t>
  </si>
  <si>
    <t>Autres programmes écoresponsables</t>
  </si>
  <si>
    <t>Proportion par rapport aux programmes de soutien financier normés.</t>
  </si>
  <si>
    <t>Notes</t>
  </si>
  <si>
    <t>Programmes dont l’objectif premier est environnemental</t>
  </si>
  <si>
    <t>Programmes dont l’objectif premier n’est pas environnemental</t>
  </si>
  <si>
    <t>Programmes avec des critères d’écoconditionnalité</t>
  </si>
  <si>
    <t>Ministère de l’Environnement, de la Lutte contre les Changements climatiques, de la Faune et des Parcs.</t>
  </si>
  <si>
    <t>Données au 31 mars.</t>
  </si>
  <si>
    <t>2023-2024</t>
  </si>
  <si>
    <t>Sommes dépensées</t>
  </si>
  <si>
    <t>Sommes octroyées</t>
  </si>
  <si>
    <t>…</t>
  </si>
  <si>
    <t>Programmes de soutien financier durable, Québec, 2021-2022 à 2024-2025</t>
  </si>
  <si>
    <t>Nombre</t>
  </si>
  <si>
    <t>2024-2025</t>
  </si>
  <si>
    <t>1. Pour les années 2021-2022 et 2022-2023, il s'agit des sommes octroyées par les programmes de soutien financier, alors qu'à partir de 2023-2024, des sommes dépensées. Cette distinction rend impossible la comparaison des données sur les sommes de 2023-2024 et des années subséquentes avec celles des périodes précédentes.</t>
  </si>
  <si>
    <t>Programmes de soutien financier durable par secteur d'activité, Québec, 2024-2025</t>
  </si>
  <si>
    <t>Secteur d'activité</t>
  </si>
  <si>
    <t>Programmes intégrant des critères d’écoconditionnalité</t>
  </si>
  <si>
    <t>Programmes intégrant ou non des critères écoresponsables</t>
  </si>
  <si>
    <t>Secteurs prioritarires</t>
  </si>
  <si>
    <t>Bâtiments</t>
  </si>
  <si>
    <t>Ressources bioalimentaires</t>
  </si>
  <si>
    <t>Ressources naturelles</t>
  </si>
  <si>
    <t>Tourismes, festivals et événements</t>
  </si>
  <si>
    <t>Soutien aux entreprises</t>
  </si>
  <si>
    <t>Secteurs non prioritaires</t>
  </si>
  <si>
    <t>Culture, identité et loisirs</t>
  </si>
  <si>
    <t>Éducation et jeunesse</t>
  </si>
  <si>
    <t xml:space="preserve">Innovation, recherche et développement </t>
  </si>
  <si>
    <t>Manufacturier, commerce et exportation</t>
  </si>
  <si>
    <t>Santé, services sociaux</t>
  </si>
  <si>
    <t>Transports</t>
  </si>
  <si>
    <t>Autres</t>
  </si>
  <si>
    <t>Total - programmes de soutien financier durable uniques</t>
  </si>
  <si>
    <t>Un même programme peut être associé à plusieurs secteurs d'activités ou types de clientèles visées. Les pourcentages représentent la proportion de programmes associés à chaque secteur ou clientèle, par rapport au total de programmes uniques de soutien financier durable, et non une répartition exclusive.</t>
  </si>
  <si>
    <t>Programmes de soutien financier durable par clientèle visée, Québec, 2024-2025</t>
  </si>
  <si>
    <t>Clientèle visée</t>
  </si>
  <si>
    <t>Particuliers</t>
  </si>
  <si>
    <t>Entreprises</t>
  </si>
  <si>
    <t>OBNL</t>
  </si>
  <si>
    <t>Établissement de recherche</t>
  </si>
  <si>
    <t>Municipalités</t>
  </si>
  <si>
    <t>Établissements d'enseignement</t>
  </si>
  <si>
    <t>Établissements de santé</t>
  </si>
  <si>
    <t>Autre</t>
  </si>
  <si>
    <t>Programmes de soutien financier durable, selon les types de programmes intégrant des critères de durabilité, Québec, 2021-2022 à 2024-2025</t>
  </si>
  <si>
    <t>Avec critères d'écoconditionnalité</t>
  </si>
  <si>
    <t>Avec des critères d’écoconditionnalité</t>
  </si>
  <si>
    <r>
      <t>Sommes dépensées ou octroyées</t>
    </r>
    <r>
      <rPr>
        <b/>
        <vertAlign val="superscript"/>
        <sz val="12"/>
        <rFont val="Calibri"/>
        <family val="2"/>
        <scheme val="minor"/>
      </rPr>
      <t>1</t>
    </r>
    <r>
      <rPr>
        <b/>
        <sz val="12"/>
        <rFont val="Calibri"/>
        <family val="2"/>
        <scheme val="minor"/>
      </rPr>
      <t xml:space="preserve"> par les programmes de soutien financier durable, selon les types de programmes intégrant des critères de durabilité, Québec, 2021-2022 à 2024-2025</t>
    </r>
  </si>
  <si>
    <t>1. Pour les années 2021-2022 et 2022-2023, il s'agit des sommes octroyées par les programmes de soutien financier, alors qu'à partir de 2023-2024, des sommes dépensées. Cette distinction rend impossible la comparaison des données sur les sommes entre 2023-2024 et les années antérieures.</t>
  </si>
  <si>
    <t>Note</t>
  </si>
  <si>
    <t>Critères des programmes de soutien financier durable par sphère et thématique de durabilité, Québec, 2024-2025</t>
  </si>
  <si>
    <t>Sphères et thématiques de durabilité</t>
  </si>
  <si>
    <t>Critères des programmes de soutien financier durable</t>
  </si>
  <si>
    <t>Environnement</t>
  </si>
  <si>
    <t>Gestion durable des matières résiduelles</t>
  </si>
  <si>
    <t>Qualité de l'eau, de l’air et des sols</t>
  </si>
  <si>
    <t>Conservation et mise en valeur de la biodiversité, des écosystèmes et des services écologiques</t>
  </si>
  <si>
    <t>Économie verte</t>
  </si>
  <si>
    <t>Production responsable</t>
  </si>
  <si>
    <t>Consommation responsable</t>
  </si>
  <si>
    <t>Création d’emplois verts et liés au climat</t>
  </si>
  <si>
    <t>Modèles d’affaires responsables</t>
  </si>
  <si>
    <t>Prospérité sociale, culturelle et économique du Québec</t>
  </si>
  <si>
    <t>Développement économique et adaptation du tissu industriel</t>
  </si>
  <si>
    <t>Qualité de l’emploi et de la formation</t>
  </si>
  <si>
    <t>Santé et qualité des milieux de vie</t>
  </si>
  <si>
    <t xml:space="preserve">Équité et justice sociales </t>
  </si>
  <si>
    <t xml:space="preserve">Protection du patrimoine et valorisation de la culture </t>
  </si>
  <si>
    <t>Gouvernance</t>
  </si>
  <si>
    <t>Partenariats, coopération et mobilisation du savoir</t>
  </si>
  <si>
    <t xml:space="preserve">Participation, acceptabilité sociale et subsidiarité </t>
  </si>
  <si>
    <t>Responsabilité administrative, éthique et justice</t>
  </si>
  <si>
    <t>Finance durable</t>
  </si>
  <si>
    <t xml:space="preserve">Transition technologique responsable </t>
  </si>
  <si>
    <t>Lutte contre les changements climatiques</t>
  </si>
  <si>
    <t xml:space="preserve">Atténuation des changements climatiques et réduction des émissions de GES </t>
  </si>
  <si>
    <t xml:space="preserve">Prévention des risques et renforcement des capacités d'adaptation </t>
  </si>
  <si>
    <t>Capacité du Québec à lutter contre les changements climatiques</t>
  </si>
  <si>
    <t>Total - critères programmes de soutien financier durable uniques</t>
  </si>
  <si>
    <t>Les pourcentages présentés correspondent à la proportion de critères associés à chaque sphère ou thématique de durabilité par rapport au nombre total de critères uniques. Ils ne doivent donc pas être interprétés comme une répartition exclusive des critères.</t>
  </si>
  <si>
    <r>
      <t xml:space="preserve">Un même critère peut être associé à plusieurs thématiques de durabilité et, par conséquent, à plusieurs sphères de durabilité. Ainsi, le résultat attribué à une sphère de durabilité n’est pas égal à la somme des résultats de ses thématiques associées. Par exemple, le critère </t>
    </r>
    <r>
      <rPr>
        <i/>
        <sz val="11"/>
        <rFont val="Calibri"/>
        <family val="2"/>
        <scheme val="minor"/>
      </rPr>
      <t>Prévoir une consommation et une gestion responsable de l’eau</t>
    </r>
    <r>
      <rPr>
        <sz val="11"/>
        <rFont val="Calibri"/>
        <family val="2"/>
        <scheme val="minor"/>
      </rPr>
      <t xml:space="preserve"> touche autant aux sphères de durabilité </t>
    </r>
    <r>
      <rPr>
        <i/>
        <sz val="11"/>
        <rFont val="Calibri"/>
        <family val="2"/>
        <scheme val="minor"/>
      </rPr>
      <t>Environnement</t>
    </r>
    <r>
      <rPr>
        <sz val="11"/>
        <rFont val="Calibri"/>
        <family val="2"/>
        <scheme val="minor"/>
      </rPr>
      <t xml:space="preserve"> et </t>
    </r>
    <r>
      <rPr>
        <i/>
        <sz val="11"/>
        <rFont val="Calibri"/>
        <family val="2"/>
        <scheme val="minor"/>
      </rPr>
      <t>Lutte contre les changements climatiques</t>
    </r>
    <r>
      <rPr>
        <sz val="11"/>
        <rFont val="Calibri"/>
        <family val="2"/>
        <scheme val="minor"/>
      </rPr>
      <t xml:space="preserve"> puisque le critère pourrait être inclus aux thématiques </t>
    </r>
    <r>
      <rPr>
        <i/>
        <sz val="11"/>
        <rFont val="Calibri"/>
        <family val="2"/>
        <scheme val="minor"/>
      </rPr>
      <t>Qualité de l’eau, de l’air et des sols</t>
    </r>
    <r>
      <rPr>
        <sz val="11"/>
        <rFont val="Calibri"/>
        <family val="2"/>
        <scheme val="minor"/>
      </rPr>
      <t xml:space="preserve"> et </t>
    </r>
    <r>
      <rPr>
        <i/>
        <sz val="11"/>
        <rFont val="Calibri"/>
        <family val="2"/>
        <scheme val="minor"/>
      </rPr>
      <t>Adaptation aux impacts des changements climatiques</t>
    </r>
    <r>
      <rPr>
        <sz val="11"/>
        <rFont val="Calibri"/>
        <family val="2"/>
        <scheme val="minor"/>
      </rPr>
      <t>.</t>
    </r>
  </si>
  <si>
    <r>
      <t>Sommes dépensées ou octroyées</t>
    </r>
    <r>
      <rPr>
        <b/>
        <vertAlign val="superscript"/>
        <sz val="12"/>
        <rFont val="Calibri"/>
        <family val="2"/>
        <scheme val="minor"/>
      </rPr>
      <t>1</t>
    </r>
    <r>
      <rPr>
        <b/>
        <sz val="12"/>
        <rFont val="Calibri"/>
        <family val="2"/>
        <scheme val="minor"/>
      </rPr>
      <t xml:space="preserve"> par les programmes de soutien financier durable, Québec, 2021-2022 à 2024-2025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</si>
</sst>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22365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i/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14">
    <xf numFmtId="0" fontId="0" fillId="0" borderId="0" xfId="0"/>
    <xf numFmtId="0" fontId="16" fillId="0" borderId="0" xfId="0" applyFont="1"/>
    <xf numFmtId="0" fontId="0" fillId="33" borderId="0" xfId="0" applyFill="1"/>
    <xf numFmtId="164" fontId="19" fillId="0" borderId="0" xfId="0" applyNumberFormat="1" applyFont="1" applyAlignment="1">
      <alignment horizontal="right"/>
    </xf>
    <xf numFmtId="0" fontId="21" fillId="34" borderId="0" xfId="0" applyFont="1" applyFill="1"/>
    <xf numFmtId="0" fontId="22" fillId="33" borderId="0" xfId="0" applyFont="1" applyFill="1"/>
    <xf numFmtId="0" fontId="23" fillId="33" borderId="0" xfId="42" applyFill="1"/>
    <xf numFmtId="0" fontId="0" fillId="0" borderId="0" xfId="0" applyAlignment="1">
      <alignment horizontal="left" indent="1"/>
    </xf>
    <xf numFmtId="2" fontId="19" fillId="33" borderId="0" xfId="0" applyNumberFormat="1" applyFont="1" applyFill="1"/>
    <xf numFmtId="164" fontId="19" fillId="33" borderId="0" xfId="0" applyNumberFormat="1" applyFont="1" applyFill="1"/>
    <xf numFmtId="2" fontId="19" fillId="33" borderId="11" xfId="0" applyNumberFormat="1" applyFont="1" applyFill="1" applyBorder="1"/>
    <xf numFmtId="164" fontId="19" fillId="33" borderId="11" xfId="0" applyNumberFormat="1" applyFont="1" applyFill="1" applyBorder="1"/>
    <xf numFmtId="164" fontId="18" fillId="33" borderId="0" xfId="0" applyNumberFormat="1" applyFont="1" applyFill="1"/>
    <xf numFmtId="2" fontId="18" fillId="33" borderId="0" xfId="0" applyNumberFormat="1" applyFont="1" applyFill="1"/>
    <xf numFmtId="0" fontId="19" fillId="0" borderId="0" xfId="0" applyFont="1" applyAlignment="1">
      <alignment horizontal="left" indent="3"/>
    </xf>
    <xf numFmtId="2" fontId="19" fillId="0" borderId="0" xfId="0" applyNumberFormat="1" applyFont="1" applyAlignment="1">
      <alignment horizontal="right"/>
    </xf>
    <xf numFmtId="1" fontId="19" fillId="0" borderId="0" xfId="0" applyNumberFormat="1" applyFont="1" applyAlignment="1">
      <alignment horizontal="right"/>
    </xf>
    <xf numFmtId="0" fontId="0" fillId="33" borderId="0" xfId="0" applyFill="1" applyAlignment="1">
      <alignment horizontal="left" vertical="top" wrapText="1"/>
    </xf>
    <xf numFmtId="0" fontId="19" fillId="33" borderId="0" xfId="0" applyFont="1" applyFill="1" applyAlignment="1">
      <alignment horizontal="left" indent="1"/>
    </xf>
    <xf numFmtId="0" fontId="18" fillId="35" borderId="12" xfId="0" applyFont="1" applyFill="1" applyBorder="1" applyAlignment="1">
      <alignment horizontal="left" vertical="center"/>
    </xf>
    <xf numFmtId="0" fontId="18" fillId="35" borderId="11" xfId="0" applyFont="1" applyFill="1" applyBorder="1" applyAlignment="1">
      <alignment horizontal="left" vertical="center"/>
    </xf>
    <xf numFmtId="0" fontId="20" fillId="34" borderId="0" xfId="0" applyFont="1" applyFill="1" applyAlignment="1">
      <alignment horizontal="left"/>
    </xf>
    <xf numFmtId="0" fontId="21" fillId="34" borderId="0" xfId="0" applyFont="1" applyFill="1" applyAlignment="1">
      <alignment horizontal="left"/>
    </xf>
    <xf numFmtId="0" fontId="18" fillId="33" borderId="0" xfId="0" applyFont="1" applyFill="1" applyAlignment="1">
      <alignment horizontal="left" vertical="top" wrapText="1"/>
    </xf>
    <xf numFmtId="164" fontId="19" fillId="0" borderId="11" xfId="0" applyNumberFormat="1" applyFont="1" applyBorder="1" applyAlignment="1">
      <alignment horizontal="right"/>
    </xf>
    <xf numFmtId="0" fontId="24" fillId="33" borderId="0" xfId="0" applyFont="1" applyFill="1"/>
    <xf numFmtId="0" fontId="24" fillId="33" borderId="0" xfId="0" applyFont="1" applyFill="1" applyAlignment="1">
      <alignment horizontal="right"/>
    </xf>
    <xf numFmtId="0" fontId="18" fillId="35" borderId="0" xfId="0" applyFont="1" applyFill="1" applyAlignment="1">
      <alignment horizontal="left" vertical="center"/>
    </xf>
    <xf numFmtId="0" fontId="0" fillId="33" borderId="0" xfId="0" applyFill="1" applyAlignment="1">
      <alignment horizontal="left" vertical="top"/>
    </xf>
    <xf numFmtId="0" fontId="20" fillId="34" borderId="0" xfId="0" applyFont="1" applyFill="1"/>
    <xf numFmtId="0" fontId="18" fillId="36" borderId="12" xfId="0" applyFont="1" applyFill="1" applyBorder="1" applyAlignment="1">
      <alignment horizontal="left" vertical="center"/>
    </xf>
    <xf numFmtId="0" fontId="18" fillId="36" borderId="11" xfId="0" applyFont="1" applyFill="1" applyBorder="1" applyAlignment="1">
      <alignment horizontal="left" vertical="center"/>
    </xf>
    <xf numFmtId="1" fontId="19" fillId="33" borderId="0" xfId="0" applyNumberFormat="1" applyFont="1" applyFill="1" applyAlignment="1">
      <alignment horizontal="right"/>
    </xf>
    <xf numFmtId="164" fontId="19" fillId="33" borderId="0" xfId="0" applyNumberFormat="1" applyFont="1" applyFill="1" applyAlignment="1">
      <alignment horizontal="right"/>
    </xf>
    <xf numFmtId="1" fontId="19" fillId="33" borderId="11" xfId="0" applyNumberFormat="1" applyFont="1" applyFill="1" applyBorder="1" applyAlignment="1">
      <alignment horizontal="right"/>
    </xf>
    <xf numFmtId="164" fontId="19" fillId="33" borderId="11" xfId="0" applyNumberFormat="1" applyFont="1" applyFill="1" applyBorder="1" applyAlignment="1">
      <alignment horizontal="right"/>
    </xf>
    <xf numFmtId="0" fontId="18" fillId="33" borderId="0" xfId="0" applyFont="1" applyFill="1" applyAlignment="1">
      <alignment vertical="top" wrapText="1"/>
    </xf>
    <xf numFmtId="0" fontId="25" fillId="36" borderId="10" xfId="0" applyFont="1" applyFill="1" applyBorder="1" applyAlignment="1">
      <alignment horizontal="right"/>
    </xf>
    <xf numFmtId="2" fontId="19" fillId="33" borderId="0" xfId="0" applyNumberFormat="1" applyFont="1" applyFill="1" applyAlignment="1">
      <alignment horizontal="right"/>
    </xf>
    <xf numFmtId="2" fontId="19" fillId="33" borderId="11" xfId="0" applyNumberFormat="1" applyFont="1" applyFill="1" applyBorder="1" applyAlignment="1">
      <alignment horizontal="right"/>
    </xf>
    <xf numFmtId="0" fontId="19" fillId="33" borderId="0" xfId="0" applyFont="1" applyFill="1" applyAlignment="1">
      <alignment horizontal="left" wrapText="1"/>
    </xf>
    <xf numFmtId="0" fontId="26" fillId="33" borderId="0" xfId="0" applyFont="1" applyFill="1" applyAlignment="1">
      <alignment wrapText="1"/>
    </xf>
    <xf numFmtId="0" fontId="27" fillId="33" borderId="0" xfId="0" applyFont="1" applyFill="1"/>
    <xf numFmtId="0" fontId="19" fillId="36" borderId="11" xfId="0" applyFont="1" applyFill="1" applyBorder="1" applyAlignment="1">
      <alignment horizontal="right"/>
    </xf>
    <xf numFmtId="0" fontId="18" fillId="36" borderId="0" xfId="0" applyFont="1" applyFill="1" applyAlignment="1">
      <alignment horizontal="left" vertical="center"/>
    </xf>
    <xf numFmtId="0" fontId="18" fillId="36" borderId="0" xfId="0" applyFont="1" applyFill="1" applyAlignment="1">
      <alignment horizontal="right"/>
    </xf>
    <xf numFmtId="1" fontId="18" fillId="33" borderId="0" xfId="0" applyNumberFormat="1" applyFont="1" applyFill="1" applyAlignment="1">
      <alignment horizontal="right"/>
    </xf>
    <xf numFmtId="1" fontId="19" fillId="36" borderId="0" xfId="0" applyNumberFormat="1" applyFont="1" applyFill="1" applyAlignment="1">
      <alignment horizontal="right"/>
    </xf>
    <xf numFmtId="164" fontId="19" fillId="36" borderId="0" xfId="0" applyNumberFormat="1" applyFont="1" applyFill="1" applyAlignment="1">
      <alignment horizontal="right"/>
    </xf>
    <xf numFmtId="1" fontId="18" fillId="36" borderId="0" xfId="0" applyNumberFormat="1" applyFont="1" applyFill="1" applyAlignment="1">
      <alignment horizontal="right"/>
    </xf>
    <xf numFmtId="164" fontId="18" fillId="36" borderId="0" xfId="0" applyNumberFormat="1" applyFont="1" applyFill="1" applyAlignment="1">
      <alignment horizontal="right"/>
    </xf>
    <xf numFmtId="164" fontId="18" fillId="33" borderId="0" xfId="0" applyNumberFormat="1" applyFont="1" applyFill="1" applyAlignment="1">
      <alignment horizontal="right"/>
    </xf>
    <xf numFmtId="1" fontId="18" fillId="36" borderId="11" xfId="0" applyNumberFormat="1" applyFont="1" applyFill="1" applyBorder="1" applyAlignment="1">
      <alignment horizontal="right"/>
    </xf>
    <xf numFmtId="164" fontId="18" fillId="36" borderId="11" xfId="0" applyNumberFormat="1" applyFont="1" applyFill="1" applyBorder="1" applyAlignment="1">
      <alignment horizontal="right"/>
    </xf>
    <xf numFmtId="0" fontId="27" fillId="33" borderId="0" xfId="0" applyFont="1" applyFill="1" applyAlignment="1">
      <alignment vertical="center"/>
    </xf>
    <xf numFmtId="0" fontId="27" fillId="33" borderId="0" xfId="0" applyFont="1" applyFill="1" applyAlignment="1">
      <alignment vertical="center" wrapText="1"/>
    </xf>
    <xf numFmtId="0" fontId="18" fillId="33" borderId="0" xfId="0" applyFont="1" applyFill="1" applyAlignment="1">
      <alignment horizontal="right"/>
    </xf>
    <xf numFmtId="0" fontId="19" fillId="33" borderId="0" xfId="0" applyFont="1" applyFill="1" applyAlignment="1">
      <alignment horizontal="right"/>
    </xf>
    <xf numFmtId="0" fontId="19" fillId="33" borderId="0" xfId="0" applyFont="1" applyFill="1" applyAlignment="1">
      <alignment horizontal="left" indent="3"/>
    </xf>
    <xf numFmtId="0" fontId="19" fillId="33" borderId="0" xfId="0" applyFont="1" applyFill="1" applyAlignment="1">
      <alignment horizontal="left" indent="4"/>
    </xf>
    <xf numFmtId="0" fontId="19" fillId="33" borderId="11" xfId="0" applyFont="1" applyFill="1" applyBorder="1" applyAlignment="1">
      <alignment horizontal="right"/>
    </xf>
    <xf numFmtId="0" fontId="19" fillId="33" borderId="0" xfId="0" applyFont="1" applyFill="1" applyAlignment="1">
      <alignment horizontal="left" vertical="top" wrapText="1"/>
    </xf>
    <xf numFmtId="0" fontId="18" fillId="33" borderId="0" xfId="0" applyFont="1" applyFill="1" applyAlignment="1">
      <alignment vertical="top"/>
    </xf>
    <xf numFmtId="0" fontId="19" fillId="36" borderId="0" xfId="0" applyFont="1" applyFill="1" applyAlignment="1">
      <alignment horizontal="left" vertical="center"/>
    </xf>
    <xf numFmtId="0" fontId="19" fillId="33" borderId="0" xfId="0" applyFont="1" applyFill="1" applyAlignment="1">
      <alignment vertical="top" wrapText="1"/>
    </xf>
    <xf numFmtId="0" fontId="19" fillId="33" borderId="0" xfId="0" applyFont="1" applyFill="1"/>
    <xf numFmtId="0" fontId="27" fillId="0" borderId="0" xfId="0" applyFont="1" applyAlignment="1">
      <alignment vertical="top"/>
    </xf>
    <xf numFmtId="0" fontId="24" fillId="0" borderId="0" xfId="0" applyFont="1"/>
    <xf numFmtId="0" fontId="18" fillId="36" borderId="11" xfId="0" applyFont="1" applyFill="1" applyBorder="1" applyAlignment="1">
      <alignment horizontal="right"/>
    </xf>
    <xf numFmtId="0" fontId="25" fillId="33" borderId="0" xfId="0" applyFont="1" applyFill="1"/>
    <xf numFmtId="0" fontId="19" fillId="0" borderId="0" xfId="0" applyFont="1"/>
    <xf numFmtId="0" fontId="19" fillId="33" borderId="11" xfId="0" applyFont="1" applyFill="1" applyBorder="1"/>
    <xf numFmtId="0" fontId="19" fillId="33" borderId="0" xfId="0" applyFont="1" applyFill="1" applyAlignment="1">
      <alignment vertical="top"/>
    </xf>
    <xf numFmtId="0" fontId="18" fillId="33" borderId="0" xfId="0" applyFont="1" applyFill="1" applyAlignment="1">
      <alignment wrapText="1"/>
    </xf>
    <xf numFmtId="0" fontId="18" fillId="33" borderId="0" xfId="0" applyFont="1" applyFill="1" applyAlignment="1">
      <alignment horizontal="left" wrapText="1"/>
    </xf>
    <xf numFmtId="0" fontId="27" fillId="33" borderId="0" xfId="0" applyFont="1" applyFill="1" applyAlignment="1">
      <alignment vertical="top"/>
    </xf>
    <xf numFmtId="0" fontId="18" fillId="33" borderId="0" xfId="0" applyFont="1" applyFill="1"/>
    <xf numFmtId="1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right"/>
    </xf>
    <xf numFmtId="0" fontId="25" fillId="33" borderId="0" xfId="0" applyFont="1" applyFill="1" applyAlignment="1">
      <alignment horizontal="left" vertical="top"/>
    </xf>
    <xf numFmtId="0" fontId="18" fillId="36" borderId="0" xfId="0" applyFont="1" applyFill="1"/>
    <xf numFmtId="0" fontId="18" fillId="36" borderId="11" xfId="0" applyFont="1" applyFill="1" applyBorder="1"/>
    <xf numFmtId="0" fontId="19" fillId="33" borderId="0" xfId="0" applyFont="1" applyFill="1" applyAlignment="1">
      <alignment horizontal="left" vertical="top"/>
    </xf>
    <xf numFmtId="0" fontId="18" fillId="35" borderId="12" xfId="0" applyFont="1" applyFill="1" applyBorder="1" applyAlignment="1">
      <alignment horizontal="center"/>
    </xf>
    <xf numFmtId="0" fontId="18" fillId="35" borderId="11" xfId="0" applyFont="1" applyFill="1" applyBorder="1" applyAlignment="1">
      <alignment horizontal="right"/>
    </xf>
    <xf numFmtId="0" fontId="18" fillId="35" borderId="0" xfId="0" applyFont="1" applyFill="1" applyAlignment="1">
      <alignment horizontal="right"/>
    </xf>
    <xf numFmtId="164" fontId="18" fillId="33" borderId="12" xfId="0" applyNumberFormat="1" applyFont="1" applyFill="1" applyBorder="1" applyAlignment="1">
      <alignment horizontal="right"/>
    </xf>
    <xf numFmtId="0" fontId="24" fillId="33" borderId="0" xfId="0" applyFont="1" applyFill="1" applyAlignment="1">
      <alignment horizontal="left" indent="1"/>
    </xf>
    <xf numFmtId="4" fontId="24" fillId="33" borderId="0" xfId="0" applyNumberFormat="1" applyFont="1" applyFill="1"/>
    <xf numFmtId="0" fontId="24" fillId="33" borderId="0" xfId="0" applyFont="1" applyFill="1" applyAlignment="1">
      <alignment horizontal="left"/>
    </xf>
    <xf numFmtId="4" fontId="24" fillId="33" borderId="0" xfId="0" applyNumberFormat="1" applyFont="1" applyFill="1" applyAlignment="1">
      <alignment horizontal="right"/>
    </xf>
    <xf numFmtId="0" fontId="19" fillId="33" borderId="11" xfId="0" applyFont="1" applyFill="1" applyBorder="1" applyAlignment="1">
      <alignment horizontal="left" indent="3"/>
    </xf>
    <xf numFmtId="164" fontId="19" fillId="37" borderId="0" xfId="0" applyNumberFormat="1" applyFont="1" applyFill="1" applyAlignment="1">
      <alignment horizontal="right"/>
    </xf>
    <xf numFmtId="0" fontId="26" fillId="33" borderId="0" xfId="0" applyFont="1" applyFill="1" applyAlignment="1">
      <alignment vertical="top"/>
    </xf>
    <xf numFmtId="0" fontId="24" fillId="33" borderId="0" xfId="0" applyFont="1" applyFill="1" applyAlignment="1">
      <alignment horizontal="left" vertical="top" wrapText="1"/>
    </xf>
    <xf numFmtId="164" fontId="19" fillId="37" borderId="11" xfId="0" applyNumberFormat="1" applyFont="1" applyFill="1" applyBorder="1" applyAlignment="1">
      <alignment horizontal="right"/>
    </xf>
    <xf numFmtId="0" fontId="18" fillId="35" borderId="0" xfId="0" applyFont="1" applyFill="1" applyAlignment="1">
      <alignment horizontal="center"/>
    </xf>
    <xf numFmtId="2" fontId="18" fillId="33" borderId="0" xfId="0" applyNumberFormat="1" applyFont="1" applyFill="1" applyAlignment="1">
      <alignment horizontal="right"/>
    </xf>
    <xf numFmtId="0" fontId="19" fillId="36" borderId="0" xfId="0" applyFont="1" applyFill="1" applyAlignment="1">
      <alignment horizontal="right"/>
    </xf>
    <xf numFmtId="0" fontId="19" fillId="33" borderId="0" xfId="0" applyFont="1" applyFill="1" applyAlignment="1">
      <alignment wrapText="1"/>
    </xf>
    <xf numFmtId="0" fontId="19" fillId="36" borderId="0" xfId="0" applyFont="1" applyFill="1"/>
    <xf numFmtId="0" fontId="21" fillId="34" borderId="0" xfId="0" applyFont="1" applyFill="1" applyAlignment="1">
      <alignment horizontal="left"/>
    </xf>
    <xf numFmtId="0" fontId="18" fillId="36" borderId="10" xfId="0" applyFont="1" applyFill="1" applyBorder="1" applyAlignment="1">
      <alignment horizontal="center" wrapText="1"/>
    </xf>
    <xf numFmtId="0" fontId="19" fillId="33" borderId="0" xfId="0" applyFont="1" applyFill="1" applyAlignment="1">
      <alignment horizontal="left" vertical="top" wrapText="1"/>
    </xf>
    <xf numFmtId="0" fontId="18" fillId="36" borderId="10" xfId="0" applyFont="1" applyFill="1" applyBorder="1" applyAlignment="1">
      <alignment horizontal="center"/>
    </xf>
    <xf numFmtId="0" fontId="19" fillId="33" borderId="0" xfId="0" applyFont="1" applyFill="1" applyAlignment="1">
      <alignment horizontal="left" wrapText="1"/>
    </xf>
    <xf numFmtId="0" fontId="19" fillId="36" borderId="10" xfId="0" applyFont="1" applyFill="1" applyBorder="1" applyAlignment="1">
      <alignment horizontal="center" wrapText="1"/>
    </xf>
    <xf numFmtId="0" fontId="19" fillId="0" borderId="0" xfId="0" applyFont="1" applyAlignment="1">
      <alignment horizontal="left" wrapText="1"/>
    </xf>
    <xf numFmtId="0" fontId="18" fillId="33" borderId="0" xfId="0" applyFont="1" applyFill="1" applyAlignment="1">
      <alignment horizontal="left" vertical="top" wrapText="1"/>
    </xf>
    <xf numFmtId="0" fontId="18" fillId="33" borderId="0" xfId="0" applyFont="1" applyFill="1" applyAlignment="1">
      <alignment horizontal="left" wrapText="1"/>
    </xf>
    <xf numFmtId="0" fontId="20" fillId="34" borderId="0" xfId="0" applyFont="1" applyFill="1" applyAlignment="1">
      <alignment horizontal="left"/>
    </xf>
    <xf numFmtId="0" fontId="18" fillId="35" borderId="10" xfId="0" applyFont="1" applyFill="1" applyBorder="1" applyAlignment="1">
      <alignment horizontal="center"/>
    </xf>
    <xf numFmtId="0" fontId="26" fillId="33" borderId="0" xfId="0" applyFont="1" applyFill="1" applyAlignment="1">
      <alignment horizontal="left" wrapText="1"/>
    </xf>
    <xf numFmtId="0" fontId="18" fillId="35" borderId="11" xfId="0" applyFont="1" applyFill="1" applyBorder="1" applyAlignment="1">
      <alignment horizont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445A86"/>
      <color rgb="FF1E3974"/>
      <color rgb="FFFFD96D"/>
      <color rgb="FFFFCA32"/>
      <color rgb="FF344C78"/>
      <color rgb="FF2A456E"/>
      <color rgb="FF749E43"/>
      <color rgb="FF006492"/>
      <color rgb="FF7DC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ECO_110E\MNE%20-%20D&#233;veloppement%20durable\Base%20de%20donn&#233;es\Donn&#233;es%20N2%202023-2028\5.3.4%20Soutien%20financier%20durable\Soutien%20financier%20durable_diffdonn&#233;es.xlsx" TargetMode="External"/><Relationship Id="rId1" Type="http://schemas.openxmlformats.org/officeDocument/2006/relationships/externalLinkPath" Target="Soutien%20financier%20durable_diffdonn&#233;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nnées_travail_DSSDD"/>
      <sheetName val="Figure 1a"/>
      <sheetName val="Figure 1b"/>
      <sheetName val="Tableau 1a"/>
      <sheetName val="Tableau 1b"/>
      <sheetName val="Figure 2a"/>
      <sheetName val="Figure 2b"/>
      <sheetName val="Tableau 2a"/>
      <sheetName val="Tableau 2b"/>
      <sheetName val="Figure 3a"/>
      <sheetName val="Figure 3b"/>
      <sheetName val="Figure 3c"/>
      <sheetName val="Figure 3d"/>
      <sheetName val="Tableau 3a"/>
      <sheetName val="Tableau 3b"/>
      <sheetName val="Figure 4"/>
      <sheetName val="Tableau 4"/>
    </sheetNames>
    <sheetDataSet>
      <sheetData sheetId="0"/>
      <sheetData sheetId="1"/>
      <sheetData sheetId="2"/>
      <sheetData sheetId="3">
        <row r="11">
          <cell r="B11">
            <v>318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K10">
            <v>67</v>
          </cell>
        </row>
        <row r="11">
          <cell r="K11">
            <v>15</v>
          </cell>
        </row>
        <row r="12">
          <cell r="K12">
            <v>45</v>
          </cell>
        </row>
        <row r="14">
          <cell r="K14">
            <v>17</v>
          </cell>
        </row>
        <row r="15">
          <cell r="K15">
            <v>189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stique.quebec.ca/vitrine/developpement-durable/strategie-2023-2028/exemplarite-etat/soutien-financier-durabl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stique.quebec.ca/vitrine/developpement-durable/strategie-2023-2028/exemplarite-etat/soutien-financier-durabl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stique.quebec.ca/vitrine/developpement-durable/strategie-2023-2028/exemplarite-etat/soutien-financier-durabl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stique.quebec.ca/vitrine/developpement-durable/strategie-2023-2028/exemplarite-etat/soutien-financier-durabl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istique.quebec.ca/vitrine/developpement-durable/strategie-2023-2028/exemplarite-etat/soutien-financier-durabl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stique.quebec.ca/vitrine/developpement-durable/strategie-2023-2028/exemplarite-etat/soutien-financier-durable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stique.quebec.ca/vitrine/developpement-durable/strategie-2023-2028/exemplarite-etat/soutien-financier-durab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DEAA9-74B7-4096-87F1-10E50FE61D83}">
  <dimension ref="A1:J19"/>
  <sheetViews>
    <sheetView showGridLines="0" tabSelected="1" zoomScaleNormal="100" workbookViewId="0">
      <selection activeCell="K20" sqref="K20"/>
    </sheetView>
  </sheetViews>
  <sheetFormatPr baseColWidth="10" defaultColWidth="11.42578125" defaultRowHeight="12.75" x14ac:dyDescent="0.2"/>
  <cols>
    <col min="1" max="1" width="19.28515625" style="5" customWidth="1"/>
    <col min="2" max="5" width="11.140625" style="5" customWidth="1"/>
    <col min="6" max="6" width="11.42578125" style="5"/>
    <col min="7" max="7" width="7.85546875" style="5" customWidth="1"/>
    <col min="8" max="16384" width="11.42578125" style="5"/>
  </cols>
  <sheetData>
    <row r="1" spans="1:8" s="4" customFormat="1" ht="18.75" x14ac:dyDescent="0.3">
      <c r="A1" s="29" t="s">
        <v>1</v>
      </c>
      <c r="B1" s="29"/>
      <c r="C1" s="29"/>
    </row>
    <row r="2" spans="1:8" s="4" customFormat="1" ht="15.75" x14ac:dyDescent="0.25">
      <c r="A2" s="101" t="s">
        <v>7</v>
      </c>
      <c r="B2" s="101"/>
      <c r="C2" s="101"/>
    </row>
    <row r="3" spans="1:8" s="2" customFormat="1" ht="15" x14ac:dyDescent="0.25">
      <c r="A3" s="6" t="s">
        <v>2</v>
      </c>
    </row>
    <row r="4" spans="1:8" s="65" customFormat="1" ht="15" x14ac:dyDescent="0.25"/>
    <row r="5" spans="1:8" s="25" customFormat="1" ht="21" customHeight="1" x14ac:dyDescent="0.25">
      <c r="A5" s="42" t="s">
        <v>24</v>
      </c>
      <c r="B5" s="66"/>
      <c r="C5" s="66"/>
      <c r="H5" s="67"/>
    </row>
    <row r="6" spans="1:8" s="25" customFormat="1" ht="15.75" customHeight="1" x14ac:dyDescent="0.25">
      <c r="A6" s="30"/>
      <c r="B6" s="102" t="s">
        <v>25</v>
      </c>
      <c r="C6" s="102"/>
    </row>
    <row r="7" spans="1:8" s="25" customFormat="1" ht="15" x14ac:dyDescent="0.25">
      <c r="A7" s="31"/>
      <c r="B7" s="68" t="s">
        <v>5</v>
      </c>
      <c r="C7" s="68" t="s">
        <v>0</v>
      </c>
      <c r="G7" s="69"/>
    </row>
    <row r="8" spans="1:8" s="25" customFormat="1" ht="15" x14ac:dyDescent="0.25">
      <c r="A8" s="70" t="s">
        <v>3</v>
      </c>
      <c r="B8" s="16">
        <v>187</v>
      </c>
      <c r="C8" s="3">
        <v>40.829694323144103</v>
      </c>
      <c r="G8" s="69"/>
    </row>
    <row r="9" spans="1:8" s="25" customFormat="1" ht="15" x14ac:dyDescent="0.25">
      <c r="A9" s="70" t="s">
        <v>4</v>
      </c>
      <c r="B9" s="16">
        <v>225</v>
      </c>
      <c r="C9" s="3">
        <v>46.106557377049178</v>
      </c>
      <c r="G9" s="69"/>
    </row>
    <row r="10" spans="1:8" s="25" customFormat="1" ht="15" x14ac:dyDescent="0.25">
      <c r="A10" s="65" t="s">
        <v>20</v>
      </c>
      <c r="B10" s="32">
        <v>283</v>
      </c>
      <c r="C10" s="33">
        <v>50.9</v>
      </c>
    </row>
    <row r="11" spans="1:8" s="25" customFormat="1" ht="15" x14ac:dyDescent="0.25">
      <c r="A11" s="71" t="s">
        <v>26</v>
      </c>
      <c r="B11" s="34">
        <v>318</v>
      </c>
      <c r="C11" s="35">
        <v>60.571428571428577</v>
      </c>
    </row>
    <row r="12" spans="1:8" s="25" customFormat="1" x14ac:dyDescent="0.2"/>
    <row r="13" spans="1:8" s="25" customFormat="1" x14ac:dyDescent="0.2"/>
    <row r="14" spans="1:8" s="25" customFormat="1" ht="15" x14ac:dyDescent="0.2">
      <c r="A14" s="36" t="s">
        <v>14</v>
      </c>
      <c r="B14" s="36"/>
      <c r="C14" s="36"/>
      <c r="D14" s="36"/>
      <c r="E14" s="36"/>
      <c r="F14" s="36"/>
      <c r="G14" s="23"/>
    </row>
    <row r="15" spans="1:8" s="25" customFormat="1" ht="15" x14ac:dyDescent="0.2">
      <c r="A15" s="64" t="s">
        <v>19</v>
      </c>
      <c r="B15" s="64"/>
      <c r="C15" s="64"/>
      <c r="D15" s="64"/>
      <c r="E15" s="64"/>
      <c r="F15" s="64"/>
      <c r="G15" s="61"/>
    </row>
    <row r="16" spans="1:8" s="25" customFormat="1" ht="15" customHeight="1" x14ac:dyDescent="0.2">
      <c r="A16" s="103" t="s">
        <v>13</v>
      </c>
      <c r="B16" s="103"/>
      <c r="C16" s="103"/>
      <c r="D16" s="103"/>
      <c r="E16" s="103"/>
      <c r="F16" s="64"/>
      <c r="G16" s="72"/>
    </row>
    <row r="17" spans="1:10" s="25" customFormat="1" ht="15" customHeight="1" x14ac:dyDescent="0.2">
      <c r="A17" s="61"/>
      <c r="B17" s="61"/>
      <c r="C17" s="61"/>
      <c r="D17" s="61"/>
      <c r="E17" s="61"/>
      <c r="F17" s="64"/>
      <c r="G17" s="72"/>
    </row>
    <row r="18" spans="1:10" s="25" customFormat="1" ht="15" x14ac:dyDescent="0.25">
      <c r="A18" s="73" t="s">
        <v>11</v>
      </c>
      <c r="B18" s="73"/>
      <c r="C18" s="73"/>
      <c r="D18" s="73"/>
      <c r="E18" s="73"/>
      <c r="F18" s="73"/>
      <c r="G18" s="74"/>
    </row>
    <row r="19" spans="1:10" s="25" customFormat="1" ht="32.25" customHeight="1" x14ac:dyDescent="0.2">
      <c r="A19" s="103" t="s">
        <v>18</v>
      </c>
      <c r="B19" s="103"/>
      <c r="C19" s="103"/>
      <c r="D19" s="103"/>
      <c r="E19" s="103"/>
      <c r="F19" s="64"/>
      <c r="G19" s="64"/>
      <c r="H19" s="64"/>
      <c r="I19" s="64"/>
      <c r="J19" s="64"/>
    </row>
  </sheetData>
  <mergeCells count="4">
    <mergeCell ref="A2:C2"/>
    <mergeCell ref="B6:C6"/>
    <mergeCell ref="A16:E16"/>
    <mergeCell ref="A19:E19"/>
  </mergeCells>
  <hyperlinks>
    <hyperlink ref="A3" r:id="rId1" xr:uid="{B8F7BAC2-03DE-4E70-B85A-B074AAD24A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FE440-B389-47A9-9ED9-8F1309A0786A}">
  <dimension ref="A1:K20"/>
  <sheetViews>
    <sheetView showGridLines="0" zoomScaleNormal="100" workbookViewId="0">
      <selection activeCell="N22" sqref="N22"/>
    </sheetView>
  </sheetViews>
  <sheetFormatPr baseColWidth="10" defaultColWidth="11.42578125" defaultRowHeight="12.75" x14ac:dyDescent="0.2"/>
  <cols>
    <col min="1" max="1" width="14.7109375" style="5" customWidth="1"/>
    <col min="2" max="5" width="11.140625" style="5" customWidth="1"/>
    <col min="6" max="16384" width="11.42578125" style="5"/>
  </cols>
  <sheetData>
    <row r="1" spans="1:11" s="4" customFormat="1" ht="18.75" x14ac:dyDescent="0.3">
      <c r="A1" s="29" t="s">
        <v>1</v>
      </c>
      <c r="B1" s="29"/>
      <c r="C1" s="29"/>
    </row>
    <row r="2" spans="1:11" s="4" customFormat="1" ht="15.75" x14ac:dyDescent="0.25">
      <c r="A2" s="101" t="s">
        <v>7</v>
      </c>
      <c r="B2" s="101"/>
      <c r="C2" s="101"/>
    </row>
    <row r="3" spans="1:11" s="2" customFormat="1" ht="15" x14ac:dyDescent="0.25">
      <c r="A3" s="6" t="s">
        <v>2</v>
      </c>
    </row>
    <row r="4" spans="1:11" s="65" customFormat="1" ht="15" x14ac:dyDescent="0.25"/>
    <row r="5" spans="1:11" s="25" customFormat="1" ht="21" customHeight="1" x14ac:dyDescent="0.25">
      <c r="A5" s="42" t="s">
        <v>95</v>
      </c>
      <c r="B5" s="75"/>
      <c r="C5" s="75"/>
    </row>
    <row r="6" spans="1:11" s="25" customFormat="1" ht="15" x14ac:dyDescent="0.25">
      <c r="A6" s="30"/>
      <c r="B6" s="104" t="s">
        <v>21</v>
      </c>
      <c r="C6" s="104"/>
      <c r="D6" s="104" t="s">
        <v>22</v>
      </c>
      <c r="E6" s="104"/>
      <c r="K6" s="69"/>
    </row>
    <row r="7" spans="1:11" s="25" customFormat="1" ht="15" x14ac:dyDescent="0.2">
      <c r="A7" s="31"/>
      <c r="B7" s="37" t="s">
        <v>8</v>
      </c>
      <c r="C7" s="37" t="s">
        <v>0</v>
      </c>
      <c r="D7" s="37" t="s">
        <v>8</v>
      </c>
      <c r="E7" s="37" t="s">
        <v>0</v>
      </c>
      <c r="K7" s="69"/>
    </row>
    <row r="8" spans="1:11" s="25" customFormat="1" ht="15" x14ac:dyDescent="0.25">
      <c r="A8" s="70" t="s">
        <v>3</v>
      </c>
      <c r="B8" s="33" t="s">
        <v>23</v>
      </c>
      <c r="C8" s="33" t="s">
        <v>23</v>
      </c>
      <c r="D8" s="38">
        <v>5.1566191559999996</v>
      </c>
      <c r="E8" s="33">
        <v>26.651505709003544</v>
      </c>
      <c r="K8" s="69"/>
    </row>
    <row r="9" spans="1:11" s="25" customFormat="1" ht="15" x14ac:dyDescent="0.25">
      <c r="A9" s="70" t="s">
        <v>4</v>
      </c>
      <c r="B9" s="33" t="s">
        <v>23</v>
      </c>
      <c r="C9" s="33" t="s">
        <v>23</v>
      </c>
      <c r="D9" s="38">
        <v>3.8561191038199998</v>
      </c>
      <c r="E9" s="33">
        <v>19.017965996413722</v>
      </c>
    </row>
    <row r="10" spans="1:11" s="25" customFormat="1" ht="15" x14ac:dyDescent="0.25">
      <c r="A10" s="65" t="s">
        <v>20</v>
      </c>
      <c r="B10" s="38">
        <v>5.6168202451300004</v>
      </c>
      <c r="C10" s="33">
        <v>31.08140416244639</v>
      </c>
      <c r="D10" s="33" t="s">
        <v>23</v>
      </c>
      <c r="E10" s="33" t="s">
        <v>23</v>
      </c>
    </row>
    <row r="11" spans="1:11" s="25" customFormat="1" ht="15" x14ac:dyDescent="0.25">
      <c r="A11" s="71" t="s">
        <v>26</v>
      </c>
      <c r="B11" s="39">
        <v>7.3900685057900004</v>
      </c>
      <c r="C11" s="35">
        <v>32.467355879634503</v>
      </c>
      <c r="D11" s="35" t="s">
        <v>23</v>
      </c>
      <c r="E11" s="35" t="s">
        <v>23</v>
      </c>
    </row>
    <row r="12" spans="1:11" s="25" customFormat="1" x14ac:dyDescent="0.2"/>
    <row r="13" spans="1:11" s="25" customFormat="1" ht="45" customHeight="1" x14ac:dyDescent="0.25">
      <c r="A13" s="105" t="s">
        <v>27</v>
      </c>
      <c r="B13" s="105"/>
      <c r="C13" s="105"/>
      <c r="D13" s="105"/>
      <c r="E13" s="105"/>
      <c r="F13" s="105"/>
      <c r="G13" s="105"/>
      <c r="H13" s="105"/>
      <c r="I13" s="105"/>
      <c r="J13" s="41"/>
    </row>
    <row r="14" spans="1:11" s="25" customFormat="1" ht="15" x14ac:dyDescent="0.25">
      <c r="A14" s="40"/>
      <c r="B14" s="40"/>
      <c r="C14" s="40"/>
      <c r="D14" s="40"/>
      <c r="E14" s="40"/>
      <c r="F14" s="40"/>
      <c r="G14" s="40"/>
      <c r="H14" s="40"/>
      <c r="I14" s="40"/>
    </row>
    <row r="15" spans="1:11" s="25" customFormat="1" ht="15" x14ac:dyDescent="0.2">
      <c r="A15" s="36" t="s">
        <v>14</v>
      </c>
      <c r="B15" s="36"/>
      <c r="C15" s="36"/>
      <c r="D15" s="36"/>
      <c r="E15" s="36"/>
      <c r="F15" s="36"/>
      <c r="G15" s="23"/>
    </row>
    <row r="16" spans="1:11" s="25" customFormat="1" ht="15" x14ac:dyDescent="0.2">
      <c r="A16" s="72" t="s">
        <v>19</v>
      </c>
      <c r="B16" s="64"/>
      <c r="C16" s="64"/>
      <c r="D16" s="64"/>
      <c r="E16" s="64"/>
      <c r="F16" s="64"/>
      <c r="G16" s="61"/>
    </row>
    <row r="17" spans="1:10" s="25" customFormat="1" ht="15" customHeight="1" x14ac:dyDescent="0.2">
      <c r="A17" s="103" t="s">
        <v>13</v>
      </c>
      <c r="B17" s="103"/>
      <c r="C17" s="103"/>
      <c r="D17" s="103"/>
      <c r="E17" s="103"/>
      <c r="F17" s="64"/>
      <c r="G17" s="72"/>
    </row>
    <row r="18" spans="1:10" s="25" customFormat="1" ht="15" customHeight="1" x14ac:dyDescent="0.2">
      <c r="A18" s="61"/>
      <c r="B18" s="61"/>
      <c r="C18" s="61"/>
      <c r="D18" s="61"/>
      <c r="E18" s="61"/>
      <c r="F18" s="64"/>
      <c r="G18" s="72"/>
    </row>
    <row r="19" spans="1:10" s="25" customFormat="1" ht="15" x14ac:dyDescent="0.25">
      <c r="A19" s="73" t="s">
        <v>11</v>
      </c>
      <c r="B19" s="73"/>
      <c r="C19" s="73"/>
      <c r="D19" s="73"/>
      <c r="E19" s="73"/>
      <c r="F19" s="73"/>
      <c r="G19" s="74"/>
    </row>
    <row r="20" spans="1:10" s="25" customFormat="1" ht="17.25" customHeight="1" x14ac:dyDescent="0.2">
      <c r="A20" s="72" t="s">
        <v>18</v>
      </c>
      <c r="B20" s="72"/>
      <c r="C20" s="72"/>
      <c r="D20" s="72"/>
      <c r="E20" s="72"/>
      <c r="F20" s="64"/>
      <c r="G20" s="64"/>
      <c r="H20" s="64"/>
      <c r="I20" s="64"/>
      <c r="J20" s="64"/>
    </row>
  </sheetData>
  <mergeCells count="5">
    <mergeCell ref="A2:C2"/>
    <mergeCell ref="B6:C6"/>
    <mergeCell ref="D6:E6"/>
    <mergeCell ref="A13:I13"/>
    <mergeCell ref="A17:E17"/>
  </mergeCells>
  <hyperlinks>
    <hyperlink ref="A3" r:id="rId1" xr:uid="{497876DE-38BE-4335-907B-0E4D2B56B26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51AF-D718-4ED9-BAC9-78DB52796707}">
  <dimension ref="A1:J29"/>
  <sheetViews>
    <sheetView showGridLines="0" zoomScaleNormal="100" workbookViewId="0">
      <selection activeCell="M22" sqref="M22"/>
    </sheetView>
  </sheetViews>
  <sheetFormatPr baseColWidth="10" defaultColWidth="11.42578125" defaultRowHeight="12.75" x14ac:dyDescent="0.2"/>
  <cols>
    <col min="1" max="1" width="51.28515625" style="5" customWidth="1"/>
    <col min="2" max="2" width="14.7109375" style="5" customWidth="1"/>
    <col min="3" max="3" width="12.7109375" style="5" customWidth="1"/>
    <col min="4" max="4" width="13.28515625" style="5" customWidth="1"/>
    <col min="5" max="5" width="14.5703125" style="5" customWidth="1"/>
    <col min="6" max="16384" width="11.42578125" style="5"/>
  </cols>
  <sheetData>
    <row r="1" spans="1:10" s="4" customFormat="1" ht="18.75" x14ac:dyDescent="0.3">
      <c r="A1" s="29" t="s">
        <v>1</v>
      </c>
      <c r="B1" s="29"/>
      <c r="C1" s="29"/>
    </row>
    <row r="2" spans="1:10" s="4" customFormat="1" ht="15.75" x14ac:dyDescent="0.25">
      <c r="A2" s="22" t="s">
        <v>7</v>
      </c>
      <c r="B2" s="22"/>
      <c r="C2" s="22"/>
    </row>
    <row r="3" spans="1:10" s="2" customFormat="1" ht="15" x14ac:dyDescent="0.25">
      <c r="A3" s="6" t="s">
        <v>2</v>
      </c>
    </row>
    <row r="4" spans="1:10" s="65" customFormat="1" ht="15" x14ac:dyDescent="0.25"/>
    <row r="5" spans="1:10" s="25" customFormat="1" ht="21" customHeight="1" x14ac:dyDescent="0.25">
      <c r="A5" s="42" t="s">
        <v>28</v>
      </c>
      <c r="B5" s="66"/>
      <c r="C5" s="66"/>
    </row>
    <row r="6" spans="1:10" s="25" customFormat="1" ht="30" customHeight="1" x14ac:dyDescent="0.25">
      <c r="A6" s="30" t="s">
        <v>29</v>
      </c>
      <c r="B6" s="106" t="s">
        <v>30</v>
      </c>
      <c r="C6" s="106"/>
      <c r="D6" s="106" t="s">
        <v>31</v>
      </c>
      <c r="E6" s="106"/>
      <c r="F6" s="102" t="s">
        <v>6</v>
      </c>
      <c r="G6" s="102"/>
    </row>
    <row r="7" spans="1:10" s="25" customFormat="1" ht="15" x14ac:dyDescent="0.25">
      <c r="A7" s="31"/>
      <c r="B7" s="43" t="s">
        <v>5</v>
      </c>
      <c r="C7" s="43" t="s">
        <v>0</v>
      </c>
      <c r="D7" s="43" t="s">
        <v>5</v>
      </c>
      <c r="E7" s="43" t="s">
        <v>0</v>
      </c>
      <c r="F7" s="68" t="s">
        <v>5</v>
      </c>
      <c r="G7" s="68" t="s">
        <v>0</v>
      </c>
      <c r="I7" s="76"/>
      <c r="J7" s="65"/>
    </row>
    <row r="8" spans="1:10" s="25" customFormat="1" ht="15" x14ac:dyDescent="0.25">
      <c r="A8" s="44" t="s">
        <v>32</v>
      </c>
      <c r="B8" s="45"/>
      <c r="C8" s="45"/>
      <c r="D8" s="45"/>
      <c r="E8" s="45"/>
      <c r="F8" s="45"/>
      <c r="G8" s="45"/>
      <c r="I8" s="69"/>
    </row>
    <row r="9" spans="1:10" s="25" customFormat="1" ht="15" x14ac:dyDescent="0.25">
      <c r="A9" s="70" t="s">
        <v>33</v>
      </c>
      <c r="B9" s="16">
        <v>5</v>
      </c>
      <c r="C9" s="3">
        <f>(B9/$F$22)*100</f>
        <v>1.5723270440251573</v>
      </c>
      <c r="D9" s="16">
        <v>31</v>
      </c>
      <c r="E9" s="3">
        <f>(D9/$F$22)*100</f>
        <v>9.7484276729559749</v>
      </c>
      <c r="F9" s="77">
        <v>36</v>
      </c>
      <c r="G9" s="78">
        <f>(F9/$F$22)*100</f>
        <v>11.320754716981133</v>
      </c>
      <c r="I9" s="69"/>
    </row>
    <row r="10" spans="1:10" s="25" customFormat="1" ht="15" x14ac:dyDescent="0.25">
      <c r="A10" s="70" t="s">
        <v>34</v>
      </c>
      <c r="B10" s="16">
        <v>12</v>
      </c>
      <c r="C10" s="3">
        <f>(B10/$F$22)*100</f>
        <v>3.7735849056603774</v>
      </c>
      <c r="D10" s="16">
        <v>9</v>
      </c>
      <c r="E10" s="3">
        <f t="shared" ref="E10:E13" si="0">(D10/$F$22)*100</f>
        <v>2.8301886792452833</v>
      </c>
      <c r="F10" s="77">
        <v>21</v>
      </c>
      <c r="G10" s="78">
        <f t="shared" ref="G10:G13" si="1">(F10/$F$22)*100</f>
        <v>6.6037735849056602</v>
      </c>
      <c r="I10" s="79"/>
    </row>
    <row r="11" spans="1:10" s="25" customFormat="1" ht="15" x14ac:dyDescent="0.25">
      <c r="A11" s="65" t="s">
        <v>35</v>
      </c>
      <c r="B11" s="32">
        <v>14</v>
      </c>
      <c r="C11" s="3">
        <f>(B11/$F$22)*100</f>
        <v>4.4025157232704402</v>
      </c>
      <c r="D11" s="16">
        <v>48</v>
      </c>
      <c r="E11" s="3">
        <f t="shared" si="0"/>
        <v>15.09433962264151</v>
      </c>
      <c r="F11" s="46">
        <v>62</v>
      </c>
      <c r="G11" s="78">
        <f t="shared" si="1"/>
        <v>19.49685534591195</v>
      </c>
    </row>
    <row r="12" spans="1:10" s="25" customFormat="1" ht="15" x14ac:dyDescent="0.25">
      <c r="A12" s="65" t="s">
        <v>36</v>
      </c>
      <c r="B12" s="32">
        <v>1</v>
      </c>
      <c r="C12" s="3">
        <f>(B12/$F$22)*100</f>
        <v>0.31446540880503149</v>
      </c>
      <c r="D12" s="16">
        <v>4</v>
      </c>
      <c r="E12" s="3">
        <f t="shared" si="0"/>
        <v>1.257861635220126</v>
      </c>
      <c r="F12" s="46">
        <v>5</v>
      </c>
      <c r="G12" s="78">
        <f t="shared" si="1"/>
        <v>1.5723270440251573</v>
      </c>
    </row>
    <row r="13" spans="1:10" s="25" customFormat="1" ht="15" x14ac:dyDescent="0.25">
      <c r="A13" s="65" t="s">
        <v>37</v>
      </c>
      <c r="B13" s="32">
        <v>2</v>
      </c>
      <c r="C13" s="3">
        <f>(B13/$F$22)*100</f>
        <v>0.62893081761006298</v>
      </c>
      <c r="D13" s="16">
        <v>4</v>
      </c>
      <c r="E13" s="3">
        <f t="shared" si="0"/>
        <v>1.257861635220126</v>
      </c>
      <c r="F13" s="46">
        <v>6</v>
      </c>
      <c r="G13" s="78">
        <f t="shared" si="1"/>
        <v>1.8867924528301887</v>
      </c>
    </row>
    <row r="14" spans="1:10" s="25" customFormat="1" ht="15" x14ac:dyDescent="0.25">
      <c r="A14" s="80" t="s">
        <v>38</v>
      </c>
      <c r="B14" s="47"/>
      <c r="C14" s="48"/>
      <c r="D14" s="47"/>
      <c r="E14" s="48"/>
      <c r="F14" s="49"/>
      <c r="G14" s="50"/>
    </row>
    <row r="15" spans="1:10" s="25" customFormat="1" ht="15" x14ac:dyDescent="0.25">
      <c r="A15" s="65" t="s">
        <v>39</v>
      </c>
      <c r="B15" s="32">
        <v>0</v>
      </c>
      <c r="C15" s="3">
        <f t="shared" ref="C15:C21" si="2">(B15/$F$22)*100</f>
        <v>0</v>
      </c>
      <c r="D15" s="32">
        <v>19</v>
      </c>
      <c r="E15" s="3">
        <f>(D15/$F$22)*100</f>
        <v>5.9748427672955975</v>
      </c>
      <c r="F15" s="46">
        <v>19</v>
      </c>
      <c r="G15" s="51">
        <f>(F15/$F$22)*100</f>
        <v>5.9748427672955975</v>
      </c>
    </row>
    <row r="16" spans="1:10" s="25" customFormat="1" ht="15" x14ac:dyDescent="0.25">
      <c r="A16" s="65" t="s">
        <v>40</v>
      </c>
      <c r="B16" s="32">
        <v>0</v>
      </c>
      <c r="C16" s="3">
        <f t="shared" si="2"/>
        <v>0</v>
      </c>
      <c r="D16" s="32">
        <v>11</v>
      </c>
      <c r="E16" s="3">
        <f t="shared" ref="E16:E21" si="3">(D16/$F$22)*100</f>
        <v>3.459119496855346</v>
      </c>
      <c r="F16" s="46">
        <v>11</v>
      </c>
      <c r="G16" s="51">
        <f t="shared" ref="G16:G22" si="4">(F16/$F$22)*100</f>
        <v>3.459119496855346</v>
      </c>
    </row>
    <row r="17" spans="1:7" s="25" customFormat="1" ht="15" x14ac:dyDescent="0.25">
      <c r="A17" s="65" t="s">
        <v>41</v>
      </c>
      <c r="B17" s="32">
        <v>4</v>
      </c>
      <c r="C17" s="3">
        <f t="shared" si="2"/>
        <v>1.257861635220126</v>
      </c>
      <c r="D17" s="32">
        <v>127</v>
      </c>
      <c r="E17" s="3">
        <f t="shared" si="3"/>
        <v>39.937106918238996</v>
      </c>
      <c r="F17" s="46">
        <v>131</v>
      </c>
      <c r="G17" s="51">
        <f t="shared" si="4"/>
        <v>41.19496855345912</v>
      </c>
    </row>
    <row r="18" spans="1:7" s="25" customFormat="1" ht="15" x14ac:dyDescent="0.25">
      <c r="A18" s="65" t="s">
        <v>42</v>
      </c>
      <c r="B18" s="32">
        <v>1</v>
      </c>
      <c r="C18" s="3">
        <f t="shared" si="2"/>
        <v>0.31446540880503149</v>
      </c>
      <c r="D18" s="32">
        <v>0</v>
      </c>
      <c r="E18" s="3">
        <f t="shared" si="3"/>
        <v>0</v>
      </c>
      <c r="F18" s="46">
        <v>1</v>
      </c>
      <c r="G18" s="51">
        <f t="shared" si="4"/>
        <v>0.31446540880503149</v>
      </c>
    </row>
    <row r="19" spans="1:7" s="25" customFormat="1" ht="15" x14ac:dyDescent="0.25">
      <c r="A19" s="65" t="s">
        <v>43</v>
      </c>
      <c r="B19" s="32">
        <v>0</v>
      </c>
      <c r="C19" s="3">
        <f t="shared" si="2"/>
        <v>0</v>
      </c>
      <c r="D19" s="32">
        <v>4</v>
      </c>
      <c r="E19" s="3">
        <f t="shared" si="3"/>
        <v>1.257861635220126</v>
      </c>
      <c r="F19" s="46">
        <v>4</v>
      </c>
      <c r="G19" s="51">
        <f t="shared" si="4"/>
        <v>1.257861635220126</v>
      </c>
    </row>
    <row r="20" spans="1:7" s="25" customFormat="1" ht="15" x14ac:dyDescent="0.25">
      <c r="A20" s="65" t="s">
        <v>44</v>
      </c>
      <c r="B20" s="32">
        <v>3</v>
      </c>
      <c r="C20" s="3">
        <f t="shared" si="2"/>
        <v>0.94339622641509435</v>
      </c>
      <c r="D20" s="32">
        <v>18</v>
      </c>
      <c r="E20" s="3">
        <f t="shared" si="3"/>
        <v>5.6603773584905666</v>
      </c>
      <c r="F20" s="46">
        <v>21</v>
      </c>
      <c r="G20" s="51">
        <f t="shared" si="4"/>
        <v>6.6037735849056602</v>
      </c>
    </row>
    <row r="21" spans="1:7" s="25" customFormat="1" ht="15" x14ac:dyDescent="0.25">
      <c r="A21" s="65" t="s">
        <v>45</v>
      </c>
      <c r="B21" s="32">
        <v>1</v>
      </c>
      <c r="C21" s="3">
        <f t="shared" si="2"/>
        <v>0.31446540880503149</v>
      </c>
      <c r="D21" s="32">
        <v>34</v>
      </c>
      <c r="E21" s="3">
        <f t="shared" si="3"/>
        <v>10.691823899371069</v>
      </c>
      <c r="F21" s="46">
        <v>35</v>
      </c>
      <c r="G21" s="51">
        <f t="shared" si="4"/>
        <v>11.0062893081761</v>
      </c>
    </row>
    <row r="22" spans="1:7" s="25" customFormat="1" ht="15" x14ac:dyDescent="0.25">
      <c r="A22" s="81" t="s">
        <v>46</v>
      </c>
      <c r="B22" s="52">
        <f>'[1]Tableau 3a'!K11+'[1]Tableau 3a'!K14</f>
        <v>32</v>
      </c>
      <c r="C22" s="53">
        <f>(B22/F22)*100</f>
        <v>10.062893081761008</v>
      </c>
      <c r="D22" s="52">
        <f>('[1]Tableau 3a'!K10-'[1]Tableau 3a'!K11)+'[1]Tableau 3a'!K12+'[1]Tableau 3a'!K15</f>
        <v>286</v>
      </c>
      <c r="E22" s="53">
        <f>(D22/$F$22)*100</f>
        <v>89.937106918238996</v>
      </c>
      <c r="F22" s="52">
        <f>'[1]Tableau 1a'!B11</f>
        <v>318</v>
      </c>
      <c r="G22" s="53">
        <f t="shared" si="4"/>
        <v>100</v>
      </c>
    </row>
    <row r="23" spans="1:7" s="25" customFormat="1" ht="15" x14ac:dyDescent="0.25">
      <c r="A23" s="76"/>
      <c r="B23" s="46"/>
      <c r="C23" s="51"/>
      <c r="D23" s="46"/>
      <c r="E23" s="51"/>
      <c r="F23" s="46"/>
      <c r="G23" s="51"/>
    </row>
    <row r="24" spans="1:7" s="25" customFormat="1" ht="15" x14ac:dyDescent="0.2">
      <c r="A24" s="23" t="s">
        <v>14</v>
      </c>
      <c r="B24" s="61"/>
      <c r="C24" s="61"/>
    </row>
    <row r="25" spans="1:7" s="25" customFormat="1" ht="15" x14ac:dyDescent="0.2">
      <c r="A25" s="61" t="s">
        <v>19</v>
      </c>
      <c r="B25" s="61"/>
      <c r="C25" s="61"/>
    </row>
    <row r="26" spans="1:7" s="25" customFormat="1" ht="45" customHeight="1" x14ac:dyDescent="0.25">
      <c r="A26" s="107" t="s">
        <v>47</v>
      </c>
      <c r="B26" s="107"/>
      <c r="C26" s="107"/>
      <c r="D26" s="107"/>
      <c r="E26" s="107"/>
      <c r="F26" s="107"/>
      <c r="G26" s="107"/>
    </row>
    <row r="27" spans="1:7" s="25" customFormat="1" ht="15" x14ac:dyDescent="0.2">
      <c r="A27" s="72"/>
      <c r="B27" s="61"/>
      <c r="C27" s="82"/>
    </row>
    <row r="28" spans="1:7" s="25" customFormat="1" ht="15" x14ac:dyDescent="0.25">
      <c r="A28" s="74" t="s">
        <v>11</v>
      </c>
      <c r="B28" s="40"/>
      <c r="C28" s="40"/>
    </row>
    <row r="29" spans="1:7" ht="15" x14ac:dyDescent="0.2">
      <c r="A29" s="28" t="s">
        <v>18</v>
      </c>
      <c r="B29" s="17"/>
      <c r="C29" s="17"/>
    </row>
  </sheetData>
  <mergeCells count="4">
    <mergeCell ref="B6:C6"/>
    <mergeCell ref="D6:E6"/>
    <mergeCell ref="F6:G6"/>
    <mergeCell ref="A26:G26"/>
  </mergeCells>
  <hyperlinks>
    <hyperlink ref="A3" r:id="rId1" xr:uid="{6F7F590B-0B87-40FF-8BB1-23A70E44E06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7462A-5022-40D0-826A-FF5144029838}">
  <dimension ref="A1:J25"/>
  <sheetViews>
    <sheetView showGridLines="0" zoomScaleNormal="100" workbookViewId="0">
      <selection activeCell="E24" sqref="E24"/>
    </sheetView>
  </sheetViews>
  <sheetFormatPr baseColWidth="10" defaultColWidth="11.42578125" defaultRowHeight="12.75" x14ac:dyDescent="0.2"/>
  <cols>
    <col min="1" max="1" width="51.28515625" style="5" customWidth="1"/>
    <col min="2" max="2" width="14.7109375" style="5" customWidth="1"/>
    <col min="3" max="3" width="12.7109375" style="5" customWidth="1"/>
    <col min="4" max="4" width="13.28515625" style="5" customWidth="1"/>
    <col min="5" max="5" width="13.7109375" style="5" customWidth="1"/>
    <col min="6" max="16384" width="11.42578125" style="5"/>
  </cols>
  <sheetData>
    <row r="1" spans="1:10" s="4" customFormat="1" ht="18.75" x14ac:dyDescent="0.3">
      <c r="A1" s="29" t="s">
        <v>1</v>
      </c>
      <c r="B1" s="29"/>
      <c r="C1" s="29"/>
    </row>
    <row r="2" spans="1:10" s="4" customFormat="1" ht="15.75" x14ac:dyDescent="0.25">
      <c r="A2" s="22" t="s">
        <v>7</v>
      </c>
      <c r="B2" s="22"/>
      <c r="C2" s="22"/>
    </row>
    <row r="3" spans="1:10" s="2" customFormat="1" ht="15" x14ac:dyDescent="0.25">
      <c r="A3" s="6" t="s">
        <v>2</v>
      </c>
    </row>
    <row r="4" spans="1:10" s="65" customFormat="1" ht="15" x14ac:dyDescent="0.25"/>
    <row r="5" spans="1:10" s="25" customFormat="1" ht="21" customHeight="1" x14ac:dyDescent="0.25">
      <c r="A5" s="42" t="s">
        <v>48</v>
      </c>
      <c r="B5" s="66"/>
      <c r="C5" s="66"/>
    </row>
    <row r="6" spans="1:10" s="25" customFormat="1" ht="32.25" customHeight="1" x14ac:dyDescent="0.25">
      <c r="A6" s="30" t="s">
        <v>49</v>
      </c>
      <c r="B6" s="106" t="s">
        <v>30</v>
      </c>
      <c r="C6" s="106"/>
      <c r="D6" s="106" t="s">
        <v>31</v>
      </c>
      <c r="E6" s="106"/>
      <c r="F6" s="102" t="s">
        <v>6</v>
      </c>
      <c r="G6" s="102"/>
      <c r="I6" s="76"/>
      <c r="J6" s="65"/>
    </row>
    <row r="7" spans="1:10" s="25" customFormat="1" ht="15.75" customHeight="1" x14ac:dyDescent="0.25">
      <c r="A7" s="31"/>
      <c r="B7" s="43" t="s">
        <v>5</v>
      </c>
      <c r="C7" s="43" t="s">
        <v>0</v>
      </c>
      <c r="D7" s="43" t="s">
        <v>5</v>
      </c>
      <c r="E7" s="43" t="s">
        <v>0</v>
      </c>
      <c r="F7" s="68" t="s">
        <v>5</v>
      </c>
      <c r="G7" s="68" t="s">
        <v>0</v>
      </c>
      <c r="I7" s="69"/>
    </row>
    <row r="8" spans="1:10" s="25" customFormat="1" ht="15.75" customHeight="1" x14ac:dyDescent="0.25">
      <c r="A8" s="70" t="s">
        <v>50</v>
      </c>
      <c r="B8" s="16">
        <v>0</v>
      </c>
      <c r="C8" s="3">
        <f>(B8/$F$16)*100</f>
        <v>0</v>
      </c>
      <c r="D8" s="16">
        <v>12</v>
      </c>
      <c r="E8" s="3">
        <f>(D8/$F$16)*100</f>
        <v>3.7735849056603774</v>
      </c>
      <c r="F8" s="77">
        <v>12</v>
      </c>
      <c r="G8" s="78">
        <f>(F8/$F$16)*100</f>
        <v>3.7735849056603774</v>
      </c>
      <c r="I8" s="69"/>
    </row>
    <row r="9" spans="1:10" s="25" customFormat="1" ht="16.5" customHeight="1" x14ac:dyDescent="0.25">
      <c r="A9" s="70" t="s">
        <v>51</v>
      </c>
      <c r="B9" s="16">
        <v>22</v>
      </c>
      <c r="C9" s="3">
        <f t="shared" ref="C9:E15" si="0">(B9/$F$16)*100</f>
        <v>6.9182389937106921</v>
      </c>
      <c r="D9" s="16">
        <v>63</v>
      </c>
      <c r="E9" s="3">
        <f t="shared" si="0"/>
        <v>19.811320754716981</v>
      </c>
      <c r="F9" s="77">
        <v>85</v>
      </c>
      <c r="G9" s="78">
        <f t="shared" ref="G9:G15" si="1">(F9/$F$16)*100</f>
        <v>26.729559748427672</v>
      </c>
      <c r="I9" s="79"/>
    </row>
    <row r="10" spans="1:10" s="25" customFormat="1" ht="15.75" customHeight="1" x14ac:dyDescent="0.25">
      <c r="A10" s="65" t="s">
        <v>52</v>
      </c>
      <c r="B10" s="32">
        <v>18</v>
      </c>
      <c r="C10" s="3">
        <f t="shared" si="0"/>
        <v>5.6603773584905666</v>
      </c>
      <c r="D10" s="16">
        <v>77</v>
      </c>
      <c r="E10" s="3">
        <f t="shared" si="0"/>
        <v>24.213836477987421</v>
      </c>
      <c r="F10" s="46">
        <v>95</v>
      </c>
      <c r="G10" s="78">
        <f t="shared" si="1"/>
        <v>29.874213836477985</v>
      </c>
    </row>
    <row r="11" spans="1:10" s="25" customFormat="1" ht="15.75" customHeight="1" x14ac:dyDescent="0.25">
      <c r="A11" s="65" t="s">
        <v>53</v>
      </c>
      <c r="B11" s="32">
        <v>5</v>
      </c>
      <c r="C11" s="3">
        <f t="shared" si="0"/>
        <v>1.5723270440251573</v>
      </c>
      <c r="D11" s="16">
        <v>8</v>
      </c>
      <c r="E11" s="3">
        <f t="shared" si="0"/>
        <v>2.5157232704402519</v>
      </c>
      <c r="F11" s="46">
        <v>13</v>
      </c>
      <c r="G11" s="78">
        <f t="shared" si="1"/>
        <v>4.0880503144654083</v>
      </c>
    </row>
    <row r="12" spans="1:10" s="25" customFormat="1" ht="15.75" customHeight="1" x14ac:dyDescent="0.25">
      <c r="A12" s="65" t="s">
        <v>54</v>
      </c>
      <c r="B12" s="32">
        <v>17</v>
      </c>
      <c r="C12" s="3">
        <f t="shared" si="0"/>
        <v>5.3459119496855347</v>
      </c>
      <c r="D12" s="16">
        <v>44</v>
      </c>
      <c r="E12" s="3">
        <f t="shared" si="0"/>
        <v>13.836477987421384</v>
      </c>
      <c r="F12" s="46">
        <v>61</v>
      </c>
      <c r="G12" s="78">
        <f t="shared" si="1"/>
        <v>19.182389937106919</v>
      </c>
    </row>
    <row r="13" spans="1:10" s="25" customFormat="1" ht="16.5" customHeight="1" x14ac:dyDescent="0.25">
      <c r="A13" s="65" t="s">
        <v>55</v>
      </c>
      <c r="B13" s="32">
        <v>8</v>
      </c>
      <c r="C13" s="3">
        <f t="shared" si="0"/>
        <v>2.5157232704402519</v>
      </c>
      <c r="D13" s="16">
        <v>18</v>
      </c>
      <c r="E13" s="3">
        <f t="shared" si="0"/>
        <v>5.6603773584905666</v>
      </c>
      <c r="F13" s="46">
        <v>26</v>
      </c>
      <c r="G13" s="78">
        <f t="shared" si="1"/>
        <v>8.1761006289308167</v>
      </c>
    </row>
    <row r="14" spans="1:10" s="25" customFormat="1" ht="17.25" customHeight="1" x14ac:dyDescent="0.25">
      <c r="A14" s="65" t="s">
        <v>56</v>
      </c>
      <c r="B14" s="32">
        <v>5</v>
      </c>
      <c r="C14" s="3">
        <f t="shared" si="0"/>
        <v>1.5723270440251573</v>
      </c>
      <c r="D14" s="16">
        <v>1</v>
      </c>
      <c r="E14" s="3">
        <f t="shared" si="0"/>
        <v>0.31446540880503149</v>
      </c>
      <c r="F14" s="46">
        <v>6</v>
      </c>
      <c r="G14" s="78">
        <f t="shared" si="1"/>
        <v>1.8867924528301887</v>
      </c>
    </row>
    <row r="15" spans="1:10" s="25" customFormat="1" ht="15" x14ac:dyDescent="0.25">
      <c r="A15" s="65" t="s">
        <v>57</v>
      </c>
      <c r="B15" s="32">
        <v>9</v>
      </c>
      <c r="C15" s="3">
        <f t="shared" si="0"/>
        <v>2.8301886792452833</v>
      </c>
      <c r="D15" s="16">
        <v>35</v>
      </c>
      <c r="E15" s="3">
        <f t="shared" si="0"/>
        <v>11.0062893081761</v>
      </c>
      <c r="F15" s="46">
        <v>44</v>
      </c>
      <c r="G15" s="78">
        <f t="shared" si="1"/>
        <v>13.836477987421384</v>
      </c>
    </row>
    <row r="16" spans="1:10" s="25" customFormat="1" ht="15" x14ac:dyDescent="0.25">
      <c r="A16" s="81" t="s">
        <v>46</v>
      </c>
      <c r="B16" s="52">
        <v>32</v>
      </c>
      <c r="C16" s="53">
        <f>(B16/$F$16)*100</f>
        <v>10.062893081761008</v>
      </c>
      <c r="D16" s="52">
        <v>286</v>
      </c>
      <c r="E16" s="53">
        <f>(D16/$F$16)*100</f>
        <v>89.937106918238996</v>
      </c>
      <c r="F16" s="52">
        <v>318</v>
      </c>
      <c r="G16" s="53">
        <f>(F16/$F$16)*100</f>
        <v>100</v>
      </c>
    </row>
    <row r="17" spans="1:7" s="25" customFormat="1" x14ac:dyDescent="0.2"/>
    <row r="18" spans="1:7" s="25" customFormat="1" ht="15" x14ac:dyDescent="0.2">
      <c r="A18" s="23" t="s">
        <v>14</v>
      </c>
      <c r="B18" s="61"/>
      <c r="C18" s="61"/>
    </row>
    <row r="19" spans="1:7" s="25" customFormat="1" ht="15" x14ac:dyDescent="0.2">
      <c r="A19" s="61" t="s">
        <v>19</v>
      </c>
      <c r="B19" s="61"/>
      <c r="C19" s="61"/>
    </row>
    <row r="20" spans="1:7" s="25" customFormat="1" ht="45" customHeight="1" x14ac:dyDescent="0.25">
      <c r="A20" s="107" t="s">
        <v>47</v>
      </c>
      <c r="B20" s="107"/>
      <c r="C20" s="107"/>
      <c r="D20" s="107"/>
      <c r="E20" s="107"/>
      <c r="F20" s="107"/>
      <c r="G20" s="107"/>
    </row>
    <row r="21" spans="1:7" s="25" customFormat="1" ht="15" x14ac:dyDescent="0.2">
      <c r="A21" s="72"/>
      <c r="B21" s="61"/>
      <c r="C21" s="82"/>
    </row>
    <row r="22" spans="1:7" s="25" customFormat="1" ht="15" x14ac:dyDescent="0.25">
      <c r="A22" s="74" t="s">
        <v>11</v>
      </c>
      <c r="B22" s="40"/>
      <c r="C22" s="40"/>
    </row>
    <row r="23" spans="1:7" s="25" customFormat="1" ht="15" x14ac:dyDescent="0.2">
      <c r="A23" s="82" t="s">
        <v>18</v>
      </c>
      <c r="B23" s="61"/>
      <c r="C23" s="61"/>
    </row>
    <row r="24" spans="1:7" s="25" customFormat="1" x14ac:dyDescent="0.2"/>
    <row r="25" spans="1:7" s="25" customFormat="1" x14ac:dyDescent="0.2"/>
  </sheetData>
  <mergeCells count="4">
    <mergeCell ref="B6:C6"/>
    <mergeCell ref="D6:E6"/>
    <mergeCell ref="F6:G6"/>
    <mergeCell ref="A20:G20"/>
  </mergeCells>
  <hyperlinks>
    <hyperlink ref="A3" r:id="rId1" xr:uid="{07D42CFD-04BA-41B8-BE97-12E62DD1F5B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B44C-048E-48C3-8999-48B839641C03}">
  <dimension ref="A1:O31"/>
  <sheetViews>
    <sheetView showGridLines="0" zoomScaleNormal="100" workbookViewId="0">
      <selection activeCell="I31" sqref="I31"/>
    </sheetView>
  </sheetViews>
  <sheetFormatPr baseColWidth="10" defaultColWidth="11.42578125" defaultRowHeight="12.75" x14ac:dyDescent="0.2"/>
  <cols>
    <col min="1" max="1" width="57.28515625" style="5" customWidth="1"/>
    <col min="2" max="2" width="10.28515625" style="5" customWidth="1"/>
    <col min="3" max="3" width="10.42578125" style="5" bestFit="1" customWidth="1"/>
    <col min="4" max="4" width="2.7109375" style="5" customWidth="1"/>
    <col min="5" max="5" width="9.42578125" style="5" customWidth="1"/>
    <col min="6" max="6" width="10.28515625" style="5" customWidth="1"/>
    <col min="7" max="7" width="2.28515625" style="5" customWidth="1"/>
    <col min="8" max="8" width="10.28515625" style="5" customWidth="1"/>
    <col min="9" max="9" width="10.42578125" style="5" customWidth="1"/>
    <col min="10" max="10" width="2.140625" style="5" customWidth="1"/>
    <col min="11" max="14" width="11.42578125" style="5"/>
    <col min="15" max="15" width="14.7109375" style="5" bestFit="1" customWidth="1"/>
    <col min="16" max="16384" width="11.42578125" style="5"/>
  </cols>
  <sheetData>
    <row r="1" spans="1:15" s="4" customFormat="1" ht="18.75" x14ac:dyDescent="0.3">
      <c r="A1" s="110" t="s">
        <v>1</v>
      </c>
      <c r="B1" s="110"/>
      <c r="C1" s="110"/>
      <c r="D1" s="110"/>
      <c r="E1" s="110"/>
      <c r="F1" s="110"/>
      <c r="G1" s="21"/>
    </row>
    <row r="2" spans="1:15" s="4" customFormat="1" ht="15.75" x14ac:dyDescent="0.25">
      <c r="A2" s="101" t="s">
        <v>7</v>
      </c>
      <c r="B2" s="101"/>
      <c r="C2" s="101"/>
      <c r="D2" s="101"/>
      <c r="E2" s="101"/>
      <c r="F2" s="101"/>
      <c r="G2" s="22"/>
    </row>
    <row r="3" spans="1:15" s="2" customFormat="1" ht="15" x14ac:dyDescent="0.25">
      <c r="A3" s="6" t="s">
        <v>2</v>
      </c>
    </row>
    <row r="4" spans="1:15" s="65" customFormat="1" ht="15" x14ac:dyDescent="0.25"/>
    <row r="5" spans="1:15" s="25" customFormat="1" ht="20.25" customHeight="1" x14ac:dyDescent="0.2">
      <c r="A5" s="54" t="s">
        <v>58</v>
      </c>
      <c r="B5" s="55"/>
      <c r="C5" s="55"/>
      <c r="D5" s="55"/>
      <c r="E5" s="55"/>
      <c r="F5" s="55"/>
      <c r="G5" s="55"/>
      <c r="H5" s="55"/>
      <c r="I5" s="55"/>
    </row>
    <row r="6" spans="1:15" s="25" customFormat="1" ht="15" x14ac:dyDescent="0.25">
      <c r="A6" s="19"/>
      <c r="B6" s="111" t="s">
        <v>3</v>
      </c>
      <c r="C6" s="111"/>
      <c r="D6" s="83"/>
      <c r="E6" s="111" t="s">
        <v>4</v>
      </c>
      <c r="F6" s="111"/>
      <c r="G6" s="83"/>
      <c r="H6" s="111" t="s">
        <v>20</v>
      </c>
      <c r="I6" s="111"/>
      <c r="J6" s="83"/>
      <c r="K6" s="111" t="s">
        <v>26</v>
      </c>
      <c r="L6" s="111"/>
      <c r="N6" s="69"/>
    </row>
    <row r="7" spans="1:15" s="25" customFormat="1" ht="15" x14ac:dyDescent="0.25">
      <c r="A7" s="20"/>
      <c r="B7" s="84" t="s">
        <v>5</v>
      </c>
      <c r="C7" s="84" t="s">
        <v>0</v>
      </c>
      <c r="D7" s="84"/>
      <c r="E7" s="84" t="s">
        <v>5</v>
      </c>
      <c r="F7" s="84" t="s">
        <v>0</v>
      </c>
      <c r="G7" s="84"/>
      <c r="H7" s="84" t="s">
        <v>5</v>
      </c>
      <c r="I7" s="85" t="s">
        <v>0</v>
      </c>
      <c r="J7" s="84"/>
      <c r="K7" s="84" t="s">
        <v>5</v>
      </c>
      <c r="L7" s="85" t="s">
        <v>0</v>
      </c>
      <c r="N7" s="69"/>
    </row>
    <row r="8" spans="1:15" s="25" customFormat="1" ht="15" x14ac:dyDescent="0.25">
      <c r="A8" s="76" t="s">
        <v>6</v>
      </c>
      <c r="B8" s="56">
        <v>187</v>
      </c>
      <c r="C8" s="51">
        <f>(B8/$B$8)*100</f>
        <v>100</v>
      </c>
      <c r="D8" s="51"/>
      <c r="E8" s="56">
        <v>225</v>
      </c>
      <c r="F8" s="86">
        <f>(E8/$E$8)*100</f>
        <v>100</v>
      </c>
      <c r="G8" s="51"/>
      <c r="H8" s="56">
        <v>283</v>
      </c>
      <c r="I8" s="86">
        <f>(H8/$H$8)*100</f>
        <v>100</v>
      </c>
      <c r="J8" s="51"/>
      <c r="K8" s="56">
        <v>318</v>
      </c>
      <c r="L8" s="86">
        <f>(K8/$K$8)*100</f>
        <v>100</v>
      </c>
      <c r="N8" s="69"/>
    </row>
    <row r="9" spans="1:15" s="25" customFormat="1" ht="15" x14ac:dyDescent="0.25">
      <c r="A9" s="18" t="s">
        <v>15</v>
      </c>
      <c r="B9" s="57">
        <v>83</v>
      </c>
      <c r="C9" s="33">
        <f t="shared" ref="C9:C15" si="0">(B9/$B$8)*100</f>
        <v>44.385026737967912</v>
      </c>
      <c r="D9" s="33"/>
      <c r="E9" s="57">
        <v>100</v>
      </c>
      <c r="F9" s="33">
        <f t="shared" ref="F9:F15" si="1">(E9/$E$8)*100</f>
        <v>44.444444444444443</v>
      </c>
      <c r="G9" s="33"/>
      <c r="H9" s="57">
        <v>98</v>
      </c>
      <c r="I9" s="33">
        <f t="shared" ref="I9:I22" si="2">(H9/$H$8)*100</f>
        <v>34.628975265017672</v>
      </c>
      <c r="J9" s="33"/>
      <c r="K9" s="57">
        <f>SUM(K10,K12)</f>
        <v>112</v>
      </c>
      <c r="L9" s="33">
        <f t="shared" ref="L9:L22" si="3">(K9/$K$8)*100</f>
        <v>35.220125786163521</v>
      </c>
      <c r="N9" s="87"/>
    </row>
    <row r="10" spans="1:15" s="25" customFormat="1" ht="15" x14ac:dyDescent="0.25">
      <c r="A10" s="58" t="s">
        <v>10</v>
      </c>
      <c r="B10" s="57">
        <v>30</v>
      </c>
      <c r="C10" s="33">
        <f t="shared" si="0"/>
        <v>16.042780748663102</v>
      </c>
      <c r="D10" s="33"/>
      <c r="E10" s="57">
        <v>36</v>
      </c>
      <c r="F10" s="33">
        <f t="shared" si="1"/>
        <v>16</v>
      </c>
      <c r="G10" s="33"/>
      <c r="H10" s="57">
        <v>38</v>
      </c>
      <c r="I10" s="33">
        <f t="shared" si="2"/>
        <v>13.427561837455832</v>
      </c>
      <c r="J10" s="33"/>
      <c r="K10" s="57">
        <v>67</v>
      </c>
      <c r="L10" s="33">
        <f t="shared" si="3"/>
        <v>21.069182389937108</v>
      </c>
      <c r="N10" s="87"/>
      <c r="O10" s="88"/>
    </row>
    <row r="11" spans="1:15" s="26" customFormat="1" ht="15" x14ac:dyDescent="0.25">
      <c r="A11" s="59" t="s">
        <v>59</v>
      </c>
      <c r="B11" s="57" t="s">
        <v>23</v>
      </c>
      <c r="C11" s="33" t="s">
        <v>23</v>
      </c>
      <c r="D11" s="33"/>
      <c r="E11" s="57" t="s">
        <v>23</v>
      </c>
      <c r="F11" s="33" t="s">
        <v>23</v>
      </c>
      <c r="G11" s="33"/>
      <c r="H11" s="57" t="s">
        <v>23</v>
      </c>
      <c r="I11" s="33" t="s">
        <v>23</v>
      </c>
      <c r="J11" s="33"/>
      <c r="K11" s="57">
        <v>15</v>
      </c>
      <c r="L11" s="33">
        <f t="shared" si="3"/>
        <v>4.716981132075472</v>
      </c>
      <c r="N11" s="89"/>
      <c r="O11" s="90"/>
    </row>
    <row r="12" spans="1:15" s="25" customFormat="1" ht="15" x14ac:dyDescent="0.25">
      <c r="A12" s="58" t="s">
        <v>9</v>
      </c>
      <c r="B12" s="57">
        <v>53</v>
      </c>
      <c r="C12" s="33">
        <f t="shared" si="0"/>
        <v>28.342245989304814</v>
      </c>
      <c r="D12" s="33"/>
      <c r="E12" s="57">
        <v>64</v>
      </c>
      <c r="F12" s="33">
        <f t="shared" si="1"/>
        <v>28.444444444444443</v>
      </c>
      <c r="G12" s="33"/>
      <c r="H12" s="57">
        <v>60</v>
      </c>
      <c r="I12" s="33">
        <f t="shared" si="2"/>
        <v>21.201413427561839</v>
      </c>
      <c r="J12" s="33"/>
      <c r="K12" s="57">
        <v>45</v>
      </c>
      <c r="L12" s="33">
        <f t="shared" si="3"/>
        <v>14.150943396226415</v>
      </c>
      <c r="N12" s="89"/>
      <c r="O12" s="88"/>
    </row>
    <row r="13" spans="1:15" s="25" customFormat="1" ht="15" x14ac:dyDescent="0.25">
      <c r="A13" s="18" t="s">
        <v>16</v>
      </c>
      <c r="B13" s="32">
        <v>104</v>
      </c>
      <c r="C13" s="33">
        <f t="shared" si="0"/>
        <v>55.614973262032088</v>
      </c>
      <c r="D13" s="33"/>
      <c r="E13" s="32">
        <v>125</v>
      </c>
      <c r="F13" s="33">
        <f t="shared" si="1"/>
        <v>55.555555555555557</v>
      </c>
      <c r="G13" s="33"/>
      <c r="H13" s="32">
        <v>185</v>
      </c>
      <c r="I13" s="33">
        <f t="shared" si="2"/>
        <v>65.371024734982328</v>
      </c>
      <c r="J13" s="33"/>
      <c r="K13" s="32">
        <f>K8-K9</f>
        <v>206</v>
      </c>
      <c r="L13" s="33">
        <f t="shared" si="3"/>
        <v>64.779874213836479</v>
      </c>
      <c r="O13" s="88"/>
    </row>
    <row r="14" spans="1:15" s="25" customFormat="1" ht="15" x14ac:dyDescent="0.25">
      <c r="A14" s="58" t="s">
        <v>60</v>
      </c>
      <c r="B14" s="57">
        <v>11</v>
      </c>
      <c r="C14" s="33">
        <f t="shared" si="0"/>
        <v>5.8823529411764701</v>
      </c>
      <c r="D14" s="33"/>
      <c r="E14" s="57">
        <v>9</v>
      </c>
      <c r="F14" s="33">
        <f t="shared" si="1"/>
        <v>4</v>
      </c>
      <c r="G14" s="33"/>
      <c r="H14" s="57">
        <v>14</v>
      </c>
      <c r="I14" s="33">
        <f t="shared" si="2"/>
        <v>4.946996466431095</v>
      </c>
      <c r="J14" s="33"/>
      <c r="K14" s="57">
        <v>17</v>
      </c>
      <c r="L14" s="33">
        <f t="shared" si="3"/>
        <v>5.3459119496855347</v>
      </c>
      <c r="O14" s="88"/>
    </row>
    <row r="15" spans="1:15" s="25" customFormat="1" ht="15" x14ac:dyDescent="0.25">
      <c r="A15" s="91" t="s">
        <v>12</v>
      </c>
      <c r="B15" s="60">
        <v>93</v>
      </c>
      <c r="C15" s="35">
        <f t="shared" si="0"/>
        <v>49.732620320855617</v>
      </c>
      <c r="D15" s="35"/>
      <c r="E15" s="60">
        <v>116</v>
      </c>
      <c r="F15" s="35">
        <f t="shared" si="1"/>
        <v>51.555555555555557</v>
      </c>
      <c r="G15" s="35"/>
      <c r="H15" s="60">
        <v>171</v>
      </c>
      <c r="I15" s="35">
        <f t="shared" si="2"/>
        <v>60.424028268551233</v>
      </c>
      <c r="J15" s="35"/>
      <c r="K15" s="60">
        <v>189</v>
      </c>
      <c r="L15" s="35">
        <f t="shared" si="3"/>
        <v>59.433962264150942</v>
      </c>
      <c r="N15" s="87"/>
      <c r="O15" s="88"/>
    </row>
    <row r="16" spans="1:15" s="25" customFormat="1" ht="15.75" hidden="1" customHeight="1" x14ac:dyDescent="0.25">
      <c r="A16" s="108" t="s">
        <v>14</v>
      </c>
      <c r="B16" s="103"/>
      <c r="C16" s="103"/>
      <c r="D16" s="61"/>
      <c r="I16" s="3">
        <f t="shared" si="2"/>
        <v>0</v>
      </c>
      <c r="L16" s="92">
        <f t="shared" si="3"/>
        <v>0</v>
      </c>
      <c r="N16" s="25" t="s">
        <v>17</v>
      </c>
    </row>
    <row r="17" spans="1:14" s="25" customFormat="1" ht="15.75" hidden="1" customHeight="1" x14ac:dyDescent="0.25">
      <c r="A17" s="103" t="s">
        <v>19</v>
      </c>
      <c r="B17" s="103"/>
      <c r="C17" s="103"/>
      <c r="D17" s="103"/>
      <c r="E17" s="103"/>
      <c r="F17" s="103"/>
      <c r="G17" s="61"/>
      <c r="I17" s="3">
        <f t="shared" si="2"/>
        <v>0</v>
      </c>
      <c r="J17" s="61"/>
      <c r="L17" s="92">
        <f t="shared" si="3"/>
        <v>0</v>
      </c>
      <c r="N17" s="25" t="s">
        <v>12</v>
      </c>
    </row>
    <row r="18" spans="1:14" s="25" customFormat="1" ht="15.75" hidden="1" customHeight="1" x14ac:dyDescent="0.25">
      <c r="A18" s="93" t="s">
        <v>13</v>
      </c>
      <c r="B18" s="61"/>
      <c r="C18" s="61"/>
      <c r="D18" s="61"/>
      <c r="E18" s="61"/>
      <c r="F18" s="61"/>
      <c r="G18" s="61"/>
      <c r="I18" s="3">
        <f t="shared" si="2"/>
        <v>0</v>
      </c>
      <c r="J18" s="61"/>
      <c r="L18" s="92">
        <f t="shared" si="3"/>
        <v>0</v>
      </c>
    </row>
    <row r="19" spans="1:14" s="25" customFormat="1" ht="15" hidden="1" customHeight="1" x14ac:dyDescent="0.25">
      <c r="A19" s="108" t="s">
        <v>11</v>
      </c>
      <c r="B19" s="103"/>
      <c r="C19" s="103"/>
      <c r="D19" s="61"/>
      <c r="E19" s="94"/>
      <c r="F19" s="94"/>
      <c r="G19" s="94"/>
      <c r="I19" s="3">
        <f t="shared" si="2"/>
        <v>0</v>
      </c>
      <c r="J19" s="94"/>
      <c r="L19" s="92">
        <f t="shared" si="3"/>
        <v>0</v>
      </c>
    </row>
    <row r="20" spans="1:14" s="25" customFormat="1" ht="14.45" hidden="1" customHeight="1" x14ac:dyDescent="0.25">
      <c r="A20" s="103" t="s">
        <v>18</v>
      </c>
      <c r="B20" s="103"/>
      <c r="C20" s="103"/>
      <c r="D20" s="103"/>
      <c r="E20" s="103"/>
      <c r="F20" s="103"/>
      <c r="G20" s="61"/>
      <c r="I20" s="3">
        <f t="shared" si="2"/>
        <v>0</v>
      </c>
      <c r="J20" s="61"/>
      <c r="L20" s="92">
        <f t="shared" si="3"/>
        <v>0</v>
      </c>
    </row>
    <row r="21" spans="1:14" s="25" customFormat="1" ht="15" hidden="1" x14ac:dyDescent="0.25">
      <c r="I21" s="3">
        <f t="shared" si="2"/>
        <v>0</v>
      </c>
      <c r="L21" s="92">
        <f t="shared" si="3"/>
        <v>0</v>
      </c>
    </row>
    <row r="22" spans="1:14" s="25" customFormat="1" ht="15" hidden="1" x14ac:dyDescent="0.25">
      <c r="I22" s="24">
        <f t="shared" si="2"/>
        <v>0</v>
      </c>
      <c r="L22" s="95">
        <f t="shared" si="3"/>
        <v>0</v>
      </c>
    </row>
    <row r="23" spans="1:14" s="25" customFormat="1" ht="15" x14ac:dyDescent="0.25">
      <c r="A23" s="14"/>
      <c r="B23" s="8"/>
      <c r="C23" s="9"/>
      <c r="D23" s="9"/>
      <c r="E23" s="15"/>
      <c r="F23" s="3"/>
      <c r="G23" s="3"/>
      <c r="H23" s="3"/>
      <c r="I23" s="3"/>
    </row>
    <row r="24" spans="1:14" s="25" customFormat="1" ht="15" x14ac:dyDescent="0.2">
      <c r="A24" s="62" t="s">
        <v>63</v>
      </c>
      <c r="B24" s="36"/>
      <c r="C24" s="36"/>
      <c r="D24" s="36"/>
      <c r="E24" s="36"/>
      <c r="F24" s="36"/>
      <c r="G24" s="23"/>
    </row>
    <row r="25" spans="1:14" s="25" customFormat="1" ht="15" x14ac:dyDescent="0.2">
      <c r="A25" s="103" t="s">
        <v>19</v>
      </c>
      <c r="B25" s="103"/>
      <c r="C25" s="103"/>
      <c r="D25" s="103"/>
      <c r="E25" s="103"/>
      <c r="F25" s="103"/>
      <c r="G25" s="61"/>
    </row>
    <row r="26" spans="1:14" s="25" customFormat="1" ht="24" customHeight="1" x14ac:dyDescent="0.25">
      <c r="A26" s="109" t="s">
        <v>11</v>
      </c>
      <c r="B26" s="109"/>
      <c r="C26" s="109"/>
      <c r="D26" s="109"/>
      <c r="E26" s="109"/>
      <c r="F26" s="109"/>
      <c r="G26" s="74"/>
    </row>
    <row r="27" spans="1:14" s="25" customFormat="1" ht="15" customHeight="1" x14ac:dyDescent="0.2">
      <c r="A27" s="72" t="s">
        <v>18</v>
      </c>
      <c r="B27" s="72"/>
      <c r="C27" s="72"/>
      <c r="D27" s="72"/>
      <c r="E27" s="72"/>
      <c r="F27" s="72"/>
      <c r="G27" s="61"/>
    </row>
    <row r="28" spans="1:14" s="25" customFormat="1" x14ac:dyDescent="0.2"/>
    <row r="29" spans="1:14" s="25" customFormat="1" x14ac:dyDescent="0.2"/>
    <row r="31" spans="1:14" ht="15" x14ac:dyDescent="0.25">
      <c r="B31" s="1"/>
      <c r="C31" s="7"/>
      <c r="E31" s="14"/>
      <c r="H31" s="14"/>
    </row>
  </sheetData>
  <mergeCells count="12">
    <mergeCell ref="H6:I6"/>
    <mergeCell ref="K6:L6"/>
    <mergeCell ref="A26:F26"/>
    <mergeCell ref="A1:F1"/>
    <mergeCell ref="A2:F2"/>
    <mergeCell ref="B6:C6"/>
    <mergeCell ref="E6:F6"/>
    <mergeCell ref="A16:C16"/>
    <mergeCell ref="A17:F17"/>
    <mergeCell ref="A19:C19"/>
    <mergeCell ref="A20:F20"/>
    <mergeCell ref="A25:F25"/>
  </mergeCells>
  <hyperlinks>
    <hyperlink ref="A3" r:id="rId1" xr:uid="{8AE426BF-CFD5-4C32-A9C4-4283A193E7C0}"/>
  </hyperlinks>
  <pageMargins left="0.7" right="0.7" top="0.75" bottom="0.75" header="0.3" footer="0.3"/>
  <pageSetup orientation="portrait" horizontalDpi="1200" verticalDpi="12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16505-FA8C-422C-9E2B-4FE72466F027}">
  <dimension ref="A1:N27"/>
  <sheetViews>
    <sheetView showGridLines="0" zoomScaleNormal="100" workbookViewId="0">
      <selection activeCell="N15" sqref="N15"/>
    </sheetView>
  </sheetViews>
  <sheetFormatPr baseColWidth="10" defaultColWidth="11.42578125" defaultRowHeight="12.75" x14ac:dyDescent="0.2"/>
  <cols>
    <col min="1" max="1" width="57.28515625" style="5" customWidth="1"/>
    <col min="2" max="2" width="10.28515625" style="5" customWidth="1"/>
    <col min="3" max="3" width="10.42578125" style="5" bestFit="1" customWidth="1"/>
    <col min="4" max="4" width="2.7109375" style="5" customWidth="1"/>
    <col min="5" max="5" width="9.42578125" style="5" customWidth="1"/>
    <col min="6" max="6" width="10.28515625" style="5" customWidth="1"/>
    <col min="7" max="7" width="2.28515625" style="5" customWidth="1"/>
    <col min="8" max="8" width="10.28515625" style="5" customWidth="1"/>
    <col min="9" max="9" width="10.42578125" style="5" customWidth="1"/>
    <col min="10" max="10" width="2.140625" style="5" customWidth="1"/>
    <col min="11" max="14" width="11.42578125" style="5"/>
    <col min="15" max="15" width="14.7109375" style="5" bestFit="1" customWidth="1"/>
    <col min="16" max="16384" width="11.42578125" style="5"/>
  </cols>
  <sheetData>
    <row r="1" spans="1:14" s="4" customFormat="1" ht="18.75" x14ac:dyDescent="0.3">
      <c r="A1" s="110" t="s">
        <v>1</v>
      </c>
      <c r="B1" s="110"/>
      <c r="C1" s="110"/>
      <c r="D1" s="110"/>
      <c r="E1" s="110"/>
      <c r="F1" s="110"/>
      <c r="G1" s="21"/>
    </row>
    <row r="2" spans="1:14" s="4" customFormat="1" ht="15.75" x14ac:dyDescent="0.25">
      <c r="A2" s="101" t="s">
        <v>7</v>
      </c>
      <c r="B2" s="101"/>
      <c r="C2" s="101"/>
      <c r="D2" s="101"/>
      <c r="E2" s="101"/>
      <c r="F2" s="101"/>
      <c r="G2" s="22"/>
    </row>
    <row r="3" spans="1:14" s="2" customFormat="1" ht="15" x14ac:dyDescent="0.25">
      <c r="A3" s="6" t="s">
        <v>2</v>
      </c>
    </row>
    <row r="4" spans="1:14" s="2" customFormat="1" ht="15" x14ac:dyDescent="0.25"/>
    <row r="5" spans="1:14" s="25" customFormat="1" ht="18.75" customHeight="1" x14ac:dyDescent="0.2">
      <c r="A5" s="54" t="s">
        <v>61</v>
      </c>
      <c r="B5" s="55"/>
      <c r="C5" s="55"/>
      <c r="D5" s="55"/>
      <c r="E5" s="55"/>
      <c r="F5" s="55"/>
      <c r="G5" s="55"/>
      <c r="H5" s="55"/>
      <c r="I5" s="55"/>
    </row>
    <row r="6" spans="1:14" s="25" customFormat="1" ht="15" x14ac:dyDescent="0.25">
      <c r="A6" s="19"/>
      <c r="B6" s="111" t="s">
        <v>22</v>
      </c>
      <c r="C6" s="111"/>
      <c r="D6" s="111"/>
      <c r="E6" s="111"/>
      <c r="F6" s="111"/>
      <c r="G6" s="83"/>
      <c r="H6" s="111" t="s">
        <v>21</v>
      </c>
      <c r="I6" s="111"/>
      <c r="J6" s="111"/>
      <c r="K6" s="111"/>
      <c r="L6" s="111"/>
      <c r="N6" s="69"/>
    </row>
    <row r="7" spans="1:14" s="25" customFormat="1" ht="15" x14ac:dyDescent="0.25">
      <c r="A7" s="27"/>
      <c r="B7" s="113" t="s">
        <v>3</v>
      </c>
      <c r="C7" s="113"/>
      <c r="D7" s="96"/>
      <c r="E7" s="113" t="s">
        <v>4</v>
      </c>
      <c r="F7" s="113"/>
      <c r="G7" s="96"/>
      <c r="H7" s="113" t="s">
        <v>20</v>
      </c>
      <c r="I7" s="113"/>
      <c r="J7" s="83"/>
      <c r="K7" s="111" t="s">
        <v>26</v>
      </c>
      <c r="L7" s="111"/>
      <c r="N7" s="69"/>
    </row>
    <row r="8" spans="1:14" s="25" customFormat="1" ht="15" x14ac:dyDescent="0.25">
      <c r="A8" s="20"/>
      <c r="B8" s="84" t="s">
        <v>8</v>
      </c>
      <c r="C8" s="84" t="s">
        <v>0</v>
      </c>
      <c r="D8" s="84"/>
      <c r="E8" s="84" t="s">
        <v>8</v>
      </c>
      <c r="F8" s="84" t="s">
        <v>0</v>
      </c>
      <c r="G8" s="84"/>
      <c r="H8" s="84" t="s">
        <v>8</v>
      </c>
      <c r="I8" s="84" t="s">
        <v>0</v>
      </c>
      <c r="J8" s="84"/>
      <c r="K8" s="84" t="s">
        <v>8</v>
      </c>
      <c r="L8" s="84" t="s">
        <v>0</v>
      </c>
      <c r="N8" s="69"/>
    </row>
    <row r="9" spans="1:14" s="25" customFormat="1" ht="15" x14ac:dyDescent="0.25">
      <c r="A9" s="76" t="s">
        <v>6</v>
      </c>
      <c r="B9" s="13">
        <v>5.1566191559999996</v>
      </c>
      <c r="C9" s="12">
        <f>(B9/$B$9)*100</f>
        <v>100</v>
      </c>
      <c r="D9" s="12"/>
      <c r="E9" s="97">
        <v>3.8561191038199998</v>
      </c>
      <c r="F9" s="51">
        <f>(E9/$E$9)*100</f>
        <v>100</v>
      </c>
      <c r="G9" s="51"/>
      <c r="H9" s="97">
        <v>5.6168202451300004</v>
      </c>
      <c r="I9" s="51">
        <f>(H9/$H$9)*100</f>
        <v>100</v>
      </c>
      <c r="J9" s="51"/>
      <c r="K9" s="97">
        <v>7.3900685057900004</v>
      </c>
      <c r="L9" s="86">
        <f>(K9/$K$9)*100</f>
        <v>100</v>
      </c>
    </row>
    <row r="10" spans="1:14" s="25" customFormat="1" ht="15" x14ac:dyDescent="0.25">
      <c r="A10" s="18" t="s">
        <v>15</v>
      </c>
      <c r="B10" s="8">
        <v>1.2977916039999999</v>
      </c>
      <c r="C10" s="9">
        <f t="shared" ref="C10:C16" si="0">(B10/$B$9)*100</f>
        <v>25.167489875414802</v>
      </c>
      <c r="D10" s="9"/>
      <c r="E10" s="38">
        <v>1.61851785362</v>
      </c>
      <c r="F10" s="33">
        <f t="shared" ref="F10:F16" si="1">(E10/$E$9)*100</f>
        <v>41.972714276813768</v>
      </c>
      <c r="G10" s="33"/>
      <c r="H10" s="38">
        <v>1.80238559084214</v>
      </c>
      <c r="I10" s="33">
        <f t="shared" ref="I10:I16" si="2">(H10/$H$9)*100</f>
        <v>32.089073749598406</v>
      </c>
      <c r="J10" s="33"/>
      <c r="K10" s="38">
        <v>2.7339390628700002</v>
      </c>
      <c r="L10" s="33">
        <f t="shared" ref="L10:L16" si="3">(K10/$K$9)*100</f>
        <v>36.994772927043947</v>
      </c>
    </row>
    <row r="11" spans="1:14" s="25" customFormat="1" ht="15" x14ac:dyDescent="0.25">
      <c r="A11" s="58" t="s">
        <v>10</v>
      </c>
      <c r="B11" s="8">
        <v>0.17041959891</v>
      </c>
      <c r="C11" s="9">
        <f t="shared" si="0"/>
        <v>3.3048707642430362</v>
      </c>
      <c r="D11" s="9"/>
      <c r="E11" s="38">
        <v>0.35467263954</v>
      </c>
      <c r="F11" s="33">
        <f t="shared" si="1"/>
        <v>9.197657800264766</v>
      </c>
      <c r="G11" s="33"/>
      <c r="H11" s="38">
        <v>0.414911571842144</v>
      </c>
      <c r="I11" s="33">
        <f t="shared" si="2"/>
        <v>7.3869476631709601</v>
      </c>
      <c r="J11" s="33"/>
      <c r="K11" s="38">
        <v>2.5735222978699999</v>
      </c>
      <c r="L11" s="33">
        <f t="shared" si="3"/>
        <v>34.824065512433158</v>
      </c>
    </row>
    <row r="12" spans="1:14" s="26" customFormat="1" ht="15" x14ac:dyDescent="0.25">
      <c r="A12" s="59" t="s">
        <v>59</v>
      </c>
      <c r="B12" s="38" t="s">
        <v>23</v>
      </c>
      <c r="C12" s="33" t="s">
        <v>23</v>
      </c>
      <c r="D12" s="33"/>
      <c r="E12" s="38" t="s">
        <v>23</v>
      </c>
      <c r="F12" s="33" t="s">
        <v>23</v>
      </c>
      <c r="G12" s="33"/>
      <c r="H12" s="38" t="s">
        <v>23</v>
      </c>
      <c r="I12" s="33" t="s">
        <v>23</v>
      </c>
      <c r="J12" s="33"/>
      <c r="K12" s="38">
        <v>5.2381768000000002E-2</v>
      </c>
      <c r="L12" s="33">
        <f t="shared" si="3"/>
        <v>0.70881302330228368</v>
      </c>
    </row>
    <row r="13" spans="1:14" s="25" customFormat="1" ht="15" x14ac:dyDescent="0.25">
      <c r="A13" s="58" t="s">
        <v>9</v>
      </c>
      <c r="B13" s="8">
        <v>1.12737200509</v>
      </c>
      <c r="C13" s="9">
        <f t="shared" si="0"/>
        <v>21.862619111171764</v>
      </c>
      <c r="D13" s="9"/>
      <c r="E13" s="38">
        <v>1.2638452140800001</v>
      </c>
      <c r="F13" s="33">
        <f t="shared" si="1"/>
        <v>32.775056476548997</v>
      </c>
      <c r="G13" s="33"/>
      <c r="H13" s="38">
        <v>1.3874740189999999</v>
      </c>
      <c r="I13" s="33">
        <f t="shared" si="2"/>
        <v>24.702126086427516</v>
      </c>
      <c r="J13" s="33"/>
      <c r="K13" s="38">
        <v>0.16041676499999999</v>
      </c>
      <c r="L13" s="33">
        <f t="shared" si="3"/>
        <v>2.170707414610785</v>
      </c>
    </row>
    <row r="14" spans="1:14" s="25" customFormat="1" ht="15" x14ac:dyDescent="0.25">
      <c r="A14" s="18" t="s">
        <v>16</v>
      </c>
      <c r="B14" s="8">
        <v>3.8588275529099998</v>
      </c>
      <c r="C14" s="9">
        <f t="shared" si="0"/>
        <v>74.832510142232422</v>
      </c>
      <c r="D14" s="9"/>
      <c r="E14" s="8">
        <v>2.2376012482099998</v>
      </c>
      <c r="F14" s="33">
        <f t="shared" si="1"/>
        <v>58.027285671579953</v>
      </c>
      <c r="G14" s="9"/>
      <c r="H14" s="8">
        <v>3.8144346550200003</v>
      </c>
      <c r="I14" s="33">
        <f t="shared" si="2"/>
        <v>67.910926263436366</v>
      </c>
      <c r="J14" s="9"/>
      <c r="K14" s="8">
        <v>4.6561294429200002</v>
      </c>
      <c r="L14" s="33">
        <f t="shared" si="3"/>
        <v>63.005227072956046</v>
      </c>
    </row>
    <row r="15" spans="1:14" s="25" customFormat="1" ht="15" x14ac:dyDescent="0.25">
      <c r="A15" s="58" t="s">
        <v>60</v>
      </c>
      <c r="B15" s="8">
        <v>2.8421450801499999</v>
      </c>
      <c r="C15" s="9">
        <f t="shared" si="0"/>
        <v>55.116443432573718</v>
      </c>
      <c r="D15" s="9"/>
      <c r="E15" s="38">
        <v>0.99649296183000002</v>
      </c>
      <c r="F15" s="33">
        <f t="shared" si="1"/>
        <v>25.841861597138973</v>
      </c>
      <c r="G15" s="33"/>
      <c r="H15" s="38">
        <v>2.6636777664900002</v>
      </c>
      <c r="I15" s="33">
        <f t="shared" si="2"/>
        <v>47.423233257277751</v>
      </c>
      <c r="J15" s="33"/>
      <c r="K15" s="38">
        <v>2.3939658555599999</v>
      </c>
      <c r="L15" s="33">
        <f t="shared" si="3"/>
        <v>32.394366218450692</v>
      </c>
    </row>
    <row r="16" spans="1:14" s="25" customFormat="1" ht="15" x14ac:dyDescent="0.25">
      <c r="A16" s="91" t="s">
        <v>12</v>
      </c>
      <c r="B16" s="10">
        <v>1.0166824727599999</v>
      </c>
      <c r="C16" s="11">
        <f t="shared" si="0"/>
        <v>19.716066709658712</v>
      </c>
      <c r="D16" s="11"/>
      <c r="E16" s="39">
        <v>1.24110828638</v>
      </c>
      <c r="F16" s="35">
        <f t="shared" si="1"/>
        <v>32.185424074440981</v>
      </c>
      <c r="G16" s="35"/>
      <c r="H16" s="39">
        <v>1.1507568885299999</v>
      </c>
      <c r="I16" s="35">
        <f t="shared" si="2"/>
        <v>20.487693006158608</v>
      </c>
      <c r="J16" s="35"/>
      <c r="K16" s="39">
        <v>2.2621635873599999</v>
      </c>
      <c r="L16" s="35">
        <f t="shared" si="3"/>
        <v>30.610860854505351</v>
      </c>
    </row>
    <row r="17" spans="1:12" s="25" customFormat="1" ht="15" x14ac:dyDescent="0.25">
      <c r="A17" s="14"/>
      <c r="B17" s="8"/>
      <c r="C17" s="9"/>
      <c r="D17" s="9"/>
      <c r="E17" s="15"/>
      <c r="F17" s="3"/>
      <c r="G17" s="3"/>
      <c r="H17" s="3"/>
      <c r="I17" s="3"/>
    </row>
    <row r="18" spans="1:12" s="25" customFormat="1" ht="36" customHeight="1" x14ac:dyDescent="0.25">
      <c r="A18" s="112" t="s">
        <v>62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</row>
    <row r="19" spans="1:12" s="25" customFormat="1" ht="13.15" customHeight="1" x14ac:dyDescent="0.25">
      <c r="A19" s="14"/>
      <c r="B19" s="8"/>
      <c r="C19" s="9"/>
      <c r="D19" s="9"/>
      <c r="E19" s="15"/>
      <c r="F19" s="3"/>
      <c r="G19" s="3"/>
      <c r="H19" s="3"/>
      <c r="I19" s="3"/>
    </row>
    <row r="20" spans="1:12" s="25" customFormat="1" ht="15" x14ac:dyDescent="0.2">
      <c r="A20" s="62" t="s">
        <v>63</v>
      </c>
      <c r="B20" s="36"/>
      <c r="C20" s="36"/>
      <c r="D20" s="36"/>
      <c r="E20" s="36"/>
      <c r="F20" s="36"/>
      <c r="G20" s="23"/>
    </row>
    <row r="21" spans="1:12" s="25" customFormat="1" ht="15" x14ac:dyDescent="0.2">
      <c r="A21" s="103" t="s">
        <v>19</v>
      </c>
      <c r="B21" s="103"/>
      <c r="C21" s="103"/>
      <c r="D21" s="103"/>
      <c r="E21" s="103"/>
      <c r="F21" s="103"/>
      <c r="G21" s="61"/>
    </row>
    <row r="22" spans="1:12" s="25" customFormat="1" ht="24" customHeight="1" x14ac:dyDescent="0.25">
      <c r="A22" s="109" t="s">
        <v>11</v>
      </c>
      <c r="B22" s="109"/>
      <c r="C22" s="109"/>
      <c r="D22" s="109"/>
      <c r="E22" s="109"/>
      <c r="F22" s="109"/>
      <c r="G22" s="74"/>
    </row>
    <row r="23" spans="1:12" s="25" customFormat="1" ht="15" x14ac:dyDescent="0.2">
      <c r="A23" s="103" t="s">
        <v>18</v>
      </c>
      <c r="B23" s="103"/>
      <c r="C23" s="103"/>
      <c r="D23" s="103"/>
      <c r="E23" s="103"/>
      <c r="F23" s="103"/>
      <c r="G23" s="61"/>
    </row>
    <row r="27" spans="1:12" ht="15" x14ac:dyDescent="0.25">
      <c r="B27" s="1"/>
      <c r="C27" s="7"/>
      <c r="E27" s="14"/>
      <c r="H27" s="14"/>
    </row>
  </sheetData>
  <mergeCells count="12">
    <mergeCell ref="A18:L18"/>
    <mergeCell ref="A21:F21"/>
    <mergeCell ref="A22:F22"/>
    <mergeCell ref="A23:F23"/>
    <mergeCell ref="A1:F1"/>
    <mergeCell ref="A2:F2"/>
    <mergeCell ref="B6:F6"/>
    <mergeCell ref="H6:L6"/>
    <mergeCell ref="B7:C7"/>
    <mergeCell ref="E7:F7"/>
    <mergeCell ref="H7:I7"/>
    <mergeCell ref="K7:L7"/>
  </mergeCells>
  <hyperlinks>
    <hyperlink ref="A3" r:id="rId1" xr:uid="{0790EDFD-E645-4A19-AD15-3604AB1790A6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ACC64-96D1-4202-86F5-E04FAAE64D83}">
  <dimension ref="A1:I40"/>
  <sheetViews>
    <sheetView showGridLines="0" zoomScaleNormal="100" workbookViewId="0">
      <selection activeCell="H29" sqref="H29"/>
    </sheetView>
  </sheetViews>
  <sheetFormatPr baseColWidth="10" defaultColWidth="11.42578125" defaultRowHeight="12.75" x14ac:dyDescent="0.2"/>
  <cols>
    <col min="1" max="1" width="65.42578125" style="5" customWidth="1"/>
    <col min="2" max="2" width="12.42578125" style="5" customWidth="1"/>
    <col min="3" max="3" width="14.5703125" style="5" customWidth="1"/>
    <col min="4" max="16384" width="11.42578125" style="5"/>
  </cols>
  <sheetData>
    <row r="1" spans="1:7" s="4" customFormat="1" ht="18.75" x14ac:dyDescent="0.3">
      <c r="A1" s="29" t="s">
        <v>1</v>
      </c>
      <c r="B1" s="29"/>
      <c r="C1" s="29"/>
    </row>
    <row r="2" spans="1:7" s="4" customFormat="1" ht="15.75" x14ac:dyDescent="0.25">
      <c r="A2" s="101" t="s">
        <v>7</v>
      </c>
      <c r="B2" s="101"/>
      <c r="C2" s="101"/>
    </row>
    <row r="3" spans="1:7" s="2" customFormat="1" ht="15" x14ac:dyDescent="0.25">
      <c r="A3" s="6" t="s">
        <v>2</v>
      </c>
    </row>
    <row r="4" spans="1:7" s="2" customFormat="1" ht="15" x14ac:dyDescent="0.25"/>
    <row r="5" spans="1:7" s="25" customFormat="1" ht="21" customHeight="1" x14ac:dyDescent="0.25">
      <c r="A5" s="42" t="s">
        <v>64</v>
      </c>
      <c r="B5" s="66"/>
      <c r="C5" s="66"/>
    </row>
    <row r="6" spans="1:7" s="25" customFormat="1" ht="30" customHeight="1" x14ac:dyDescent="0.25">
      <c r="A6" s="30" t="s">
        <v>65</v>
      </c>
      <c r="B6" s="102" t="s">
        <v>66</v>
      </c>
      <c r="C6" s="102"/>
      <c r="F6" s="69"/>
      <c r="G6" s="65"/>
    </row>
    <row r="7" spans="1:7" s="25" customFormat="1" ht="15" x14ac:dyDescent="0.25">
      <c r="A7" s="31"/>
      <c r="B7" s="68" t="s">
        <v>5</v>
      </c>
      <c r="C7" s="68" t="s">
        <v>0</v>
      </c>
    </row>
    <row r="8" spans="1:7" s="25" customFormat="1" ht="15" x14ac:dyDescent="0.25">
      <c r="A8" s="63" t="s">
        <v>67</v>
      </c>
      <c r="B8" s="98">
        <v>235</v>
      </c>
      <c r="C8" s="48">
        <v>38.336052202283852</v>
      </c>
    </row>
    <row r="9" spans="1:7" s="25" customFormat="1" ht="15" x14ac:dyDescent="0.25">
      <c r="A9" s="70" t="s">
        <v>68</v>
      </c>
      <c r="B9" s="16">
        <v>125</v>
      </c>
      <c r="C9" s="3">
        <v>20.391517128874387</v>
      </c>
    </row>
    <row r="10" spans="1:7" s="25" customFormat="1" ht="15" x14ac:dyDescent="0.25">
      <c r="A10" s="70" t="s">
        <v>69</v>
      </c>
      <c r="B10" s="16">
        <v>83</v>
      </c>
      <c r="C10" s="3">
        <v>13.539967373572594</v>
      </c>
    </row>
    <row r="11" spans="1:7" s="25" customFormat="1" ht="29.25" customHeight="1" x14ac:dyDescent="0.25">
      <c r="A11" s="99" t="s">
        <v>70</v>
      </c>
      <c r="B11" s="32">
        <v>60</v>
      </c>
      <c r="C11" s="3">
        <v>9.7879282218597066</v>
      </c>
    </row>
    <row r="12" spans="1:7" s="25" customFormat="1" ht="15" x14ac:dyDescent="0.25">
      <c r="A12" s="100" t="s">
        <v>71</v>
      </c>
      <c r="B12" s="47">
        <v>212</v>
      </c>
      <c r="C12" s="48">
        <v>34.58401305057096</v>
      </c>
    </row>
    <row r="13" spans="1:7" s="25" customFormat="1" ht="15" x14ac:dyDescent="0.25">
      <c r="A13" s="65" t="s">
        <v>72</v>
      </c>
      <c r="B13" s="32">
        <v>68</v>
      </c>
      <c r="C13" s="3">
        <v>11.092985318107667</v>
      </c>
    </row>
    <row r="14" spans="1:7" s="25" customFormat="1" ht="15" x14ac:dyDescent="0.25">
      <c r="A14" s="65" t="s">
        <v>73</v>
      </c>
      <c r="B14" s="32">
        <v>73</v>
      </c>
      <c r="C14" s="3">
        <v>11.908646003262643</v>
      </c>
    </row>
    <row r="15" spans="1:7" s="25" customFormat="1" ht="15" x14ac:dyDescent="0.25">
      <c r="A15" s="65" t="s">
        <v>74</v>
      </c>
      <c r="B15" s="32">
        <v>7</v>
      </c>
      <c r="C15" s="3">
        <v>1.1419249592169658</v>
      </c>
    </row>
    <row r="16" spans="1:7" s="25" customFormat="1" ht="15" x14ac:dyDescent="0.25">
      <c r="A16" s="65" t="s">
        <v>75</v>
      </c>
      <c r="B16" s="32">
        <v>75</v>
      </c>
      <c r="C16" s="3">
        <v>12.234910277324634</v>
      </c>
    </row>
    <row r="17" spans="1:3" s="25" customFormat="1" ht="15" x14ac:dyDescent="0.25">
      <c r="A17" s="100" t="s">
        <v>76</v>
      </c>
      <c r="B17" s="47">
        <v>308</v>
      </c>
      <c r="C17" s="48">
        <v>50.244698205546491</v>
      </c>
    </row>
    <row r="18" spans="1:3" s="25" customFormat="1" ht="15" x14ac:dyDescent="0.25">
      <c r="A18" s="65" t="s">
        <v>77</v>
      </c>
      <c r="B18" s="32">
        <v>64</v>
      </c>
      <c r="C18" s="3">
        <v>10.440456769983687</v>
      </c>
    </row>
    <row r="19" spans="1:3" s="25" customFormat="1" ht="15" x14ac:dyDescent="0.25">
      <c r="A19" s="65" t="s">
        <v>78</v>
      </c>
      <c r="B19" s="32">
        <v>36</v>
      </c>
      <c r="C19" s="3">
        <v>5.8727569331158236</v>
      </c>
    </row>
    <row r="20" spans="1:3" s="25" customFormat="1" ht="15" x14ac:dyDescent="0.25">
      <c r="A20" s="65" t="s">
        <v>79</v>
      </c>
      <c r="B20" s="32">
        <v>113</v>
      </c>
      <c r="C20" s="3">
        <v>18.433931484502448</v>
      </c>
    </row>
    <row r="21" spans="1:3" s="25" customFormat="1" ht="15" x14ac:dyDescent="0.25">
      <c r="A21" s="65" t="s">
        <v>80</v>
      </c>
      <c r="B21" s="32">
        <v>57</v>
      </c>
      <c r="C21" s="3">
        <v>9.2985318107667219</v>
      </c>
    </row>
    <row r="22" spans="1:3" s="25" customFormat="1" ht="15" x14ac:dyDescent="0.25">
      <c r="A22" s="65" t="s">
        <v>81</v>
      </c>
      <c r="B22" s="32">
        <v>54</v>
      </c>
      <c r="C22" s="3">
        <v>8.8091353996737354</v>
      </c>
    </row>
    <row r="23" spans="1:3" s="25" customFormat="1" ht="15" x14ac:dyDescent="0.25">
      <c r="A23" s="100" t="s">
        <v>82</v>
      </c>
      <c r="B23" s="47">
        <v>207</v>
      </c>
      <c r="C23" s="48">
        <v>33.768352365415986</v>
      </c>
    </row>
    <row r="24" spans="1:3" s="25" customFormat="1" ht="15" x14ac:dyDescent="0.25">
      <c r="A24" s="65" t="s">
        <v>83</v>
      </c>
      <c r="B24" s="32">
        <v>61</v>
      </c>
      <c r="C24" s="3">
        <v>9.9510603588907021</v>
      </c>
    </row>
    <row r="25" spans="1:3" s="25" customFormat="1" ht="15" x14ac:dyDescent="0.25">
      <c r="A25" s="65" t="s">
        <v>84</v>
      </c>
      <c r="B25" s="32">
        <v>39</v>
      </c>
      <c r="C25" s="3">
        <v>6.3621533442088092</v>
      </c>
    </row>
    <row r="26" spans="1:3" s="25" customFormat="1" ht="15" x14ac:dyDescent="0.25">
      <c r="A26" s="65" t="s">
        <v>85</v>
      </c>
      <c r="B26" s="32">
        <v>26</v>
      </c>
      <c r="C26" s="3">
        <v>4.2414355628058731</v>
      </c>
    </row>
    <row r="27" spans="1:3" s="25" customFormat="1" ht="15" x14ac:dyDescent="0.25">
      <c r="A27" s="65" t="s">
        <v>86</v>
      </c>
      <c r="B27" s="32">
        <v>63</v>
      </c>
      <c r="C27" s="3">
        <v>10.277324632952691</v>
      </c>
    </row>
    <row r="28" spans="1:3" s="25" customFormat="1" ht="15" x14ac:dyDescent="0.25">
      <c r="A28" s="65" t="s">
        <v>87</v>
      </c>
      <c r="B28" s="32">
        <v>23</v>
      </c>
      <c r="C28" s="3">
        <v>3.7520391517128875</v>
      </c>
    </row>
    <row r="29" spans="1:3" s="25" customFormat="1" ht="15" x14ac:dyDescent="0.25">
      <c r="A29" s="100" t="s">
        <v>88</v>
      </c>
      <c r="B29" s="47">
        <v>175</v>
      </c>
      <c r="C29" s="48">
        <v>28.548123980424144</v>
      </c>
    </row>
    <row r="30" spans="1:3" s="25" customFormat="1" ht="15" customHeight="1" x14ac:dyDescent="0.25">
      <c r="A30" s="99" t="s">
        <v>89</v>
      </c>
      <c r="B30" s="32">
        <v>120</v>
      </c>
      <c r="C30" s="3">
        <v>19.575856443719413</v>
      </c>
    </row>
    <row r="31" spans="1:3" s="25" customFormat="1" ht="15" x14ac:dyDescent="0.25">
      <c r="A31" s="65" t="s">
        <v>90</v>
      </c>
      <c r="B31" s="32">
        <v>35</v>
      </c>
      <c r="C31" s="3">
        <v>5.709624796084829</v>
      </c>
    </row>
    <row r="32" spans="1:3" s="25" customFormat="1" ht="15" x14ac:dyDescent="0.25">
      <c r="A32" s="65" t="s">
        <v>91</v>
      </c>
      <c r="B32" s="32">
        <v>25</v>
      </c>
      <c r="C32" s="3">
        <v>4.0783034257748776</v>
      </c>
    </row>
    <row r="33" spans="1:9" s="25" customFormat="1" ht="15" x14ac:dyDescent="0.25">
      <c r="A33" s="81" t="s">
        <v>92</v>
      </c>
      <c r="B33" s="52">
        <v>613</v>
      </c>
      <c r="C33" s="53">
        <v>100</v>
      </c>
    </row>
    <row r="34" spans="1:9" s="25" customFormat="1" x14ac:dyDescent="0.2"/>
    <row r="35" spans="1:9" s="25" customFormat="1" ht="15.75" customHeight="1" x14ac:dyDescent="0.2">
      <c r="A35" s="108" t="s">
        <v>14</v>
      </c>
      <c r="B35" s="103"/>
      <c r="C35" s="103"/>
    </row>
    <row r="36" spans="1:9" s="25" customFormat="1" ht="15.75" customHeight="1" x14ac:dyDescent="0.2">
      <c r="A36" s="103" t="s">
        <v>19</v>
      </c>
      <c r="B36" s="103"/>
      <c r="C36" s="103"/>
    </row>
    <row r="37" spans="1:9" s="25" customFormat="1" ht="33.75" customHeight="1" x14ac:dyDescent="0.2">
      <c r="A37" s="103" t="s">
        <v>93</v>
      </c>
      <c r="B37" s="103"/>
      <c r="C37" s="103"/>
      <c r="D37" s="103"/>
      <c r="E37" s="103"/>
      <c r="F37" s="103"/>
      <c r="G37" s="103"/>
    </row>
    <row r="38" spans="1:9" s="25" customFormat="1" ht="62.25" customHeight="1" x14ac:dyDescent="0.2">
      <c r="A38" s="103" t="s">
        <v>94</v>
      </c>
      <c r="B38" s="103"/>
      <c r="C38" s="103"/>
      <c r="D38" s="103"/>
      <c r="E38" s="103"/>
      <c r="F38" s="103"/>
      <c r="G38" s="103"/>
      <c r="H38" s="64"/>
      <c r="I38" s="64"/>
    </row>
    <row r="39" spans="1:9" s="25" customFormat="1" ht="15.75" customHeight="1" x14ac:dyDescent="0.25">
      <c r="A39" s="109" t="s">
        <v>11</v>
      </c>
      <c r="B39" s="105"/>
      <c r="C39" s="105"/>
    </row>
    <row r="40" spans="1:9" s="25" customFormat="1" ht="30" customHeight="1" x14ac:dyDescent="0.2">
      <c r="A40" s="103" t="s">
        <v>18</v>
      </c>
      <c r="B40" s="103"/>
      <c r="C40" s="103"/>
    </row>
  </sheetData>
  <mergeCells count="8">
    <mergeCell ref="A39:C39"/>
    <mergeCell ref="A40:C40"/>
    <mergeCell ref="A37:G37"/>
    <mergeCell ref="A38:G38"/>
    <mergeCell ref="A2:C2"/>
    <mergeCell ref="B6:C6"/>
    <mergeCell ref="A35:C35"/>
    <mergeCell ref="A36:C36"/>
  </mergeCells>
  <hyperlinks>
    <hyperlink ref="A3" r:id="rId1" xr:uid="{A154052B-C0BF-46C8-8AD7-CC7808EF943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Tableau 1</vt:lpstr>
      <vt:lpstr>Tableau 2</vt:lpstr>
      <vt:lpstr>Tableau 3</vt:lpstr>
      <vt:lpstr>Tableau 4</vt:lpstr>
      <vt:lpstr>Tableau 5</vt:lpstr>
      <vt:lpstr>Tableau 6</vt:lpstr>
      <vt:lpstr>Tableau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State733</dc:creator>
  <cp:lastModifiedBy>Ariane Vézina</cp:lastModifiedBy>
  <cp:lastPrinted>2016-11-04T15:17:47Z</cp:lastPrinted>
  <dcterms:created xsi:type="dcterms:W3CDTF">2016-10-17T15:39:16Z</dcterms:created>
  <dcterms:modified xsi:type="dcterms:W3CDTF">2026-06-17T12:05:08Z</dcterms:modified>
</cp:coreProperties>
</file>